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1085" tabRatio="843" activeTab="0"/>
  </bookViews>
  <sheets>
    <sheet name="Naslovna strana" sheetId="1" r:id="rId1"/>
    <sheet name="1. MOP" sheetId="2" r:id="rId2"/>
    <sheet name="2. Operativni troskovi" sheetId="3" r:id="rId3"/>
    <sheet name="3. Troskovi amortizacije" sheetId="4" r:id="rId4"/>
    <sheet name="4. Nabavka prirodnog gasa" sheetId="5" r:id="rId5"/>
    <sheet name="5. Troskovi distribucije" sheetId="6" r:id="rId6"/>
    <sheet name="6. Poslovna dobit" sheetId="7" r:id="rId7"/>
    <sheet name="7. Ostali prihodi" sheetId="8" r:id="rId8"/>
  </sheets>
  <definedNames>
    <definedName name="_xlnm.Print_Area" localSheetId="1">'1. MOP'!$B$1:$F$19</definedName>
    <definedName name="_xlnm.Print_Area" localSheetId="2">'2. Operativni troskovi'!$B$1:$G$82</definedName>
    <definedName name="_xlnm.Print_Area" localSheetId="3">'3. Troskovi amortizacije'!$B$1:$H$51</definedName>
    <definedName name="_xlnm.Print_Area" localSheetId="4">'4. Nabavka prirodnog gasa'!$B$1:$J$24</definedName>
    <definedName name="_xlnm.Print_Area" localSheetId="5">'5. Troskovi distribucije'!$B$1:$I$36</definedName>
    <definedName name="_xlnm.Print_Area" localSheetId="6">'6. Poslovna dobit'!$B$1:$E$13</definedName>
    <definedName name="_xlnm.Print_Area" localSheetId="7">'7. Ostali prihodi'!$B$1:$E$15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<sst xmlns="http://schemas.openxmlformats.org/spreadsheetml/2006/main" count="393" uniqueCount="281">
  <si>
    <t>Возила</t>
  </si>
  <si>
    <t>у 000 динара</t>
  </si>
  <si>
    <t>Грађевински објекти</t>
  </si>
  <si>
    <t>Остало</t>
  </si>
  <si>
    <t>Постројења и опрема</t>
  </si>
  <si>
    <t>Рачунарска опрема</t>
  </si>
  <si>
    <t>I</t>
  </si>
  <si>
    <t>II</t>
  </si>
  <si>
    <t>III</t>
  </si>
  <si>
    <t>Укупно (I)+(II)</t>
  </si>
  <si>
    <t>Улагања у развој</t>
  </si>
  <si>
    <t>Остала нематеријална улагања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</si>
  <si>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</si>
  <si>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</si>
  <si>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</si>
  <si>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</si>
  <si>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</si>
  <si>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</si>
  <si>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</si>
  <si>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</si>
  <si>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</si>
  <si>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</si>
  <si>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</si>
  <si>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</si>
  <si>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</si>
  <si>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</si>
  <si>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</si>
  <si>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</si>
  <si>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</si>
  <si>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</si>
  <si>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</si>
  <si>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</si>
  <si>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</si>
  <si>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</si>
  <si>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</si>
  <si>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</si>
  <si>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</si>
  <si>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</si>
  <si>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</si>
  <si>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</si>
  <si>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</si>
  <si>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</si>
  <si>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</si>
  <si>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</si>
  <si>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</si>
  <si>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</si>
  <si>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</si>
  <si>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</si>
  <si>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</si>
  <si>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1.2.</t>
  </si>
  <si>
    <t>1.3.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</si>
  <si>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</si>
  <si>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</si>
  <si>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</si>
  <si>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</si>
  <si>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</si>
  <si>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3.6.</t>
  </si>
  <si>
    <t>3.7.</t>
  </si>
  <si>
    <t>3.8.</t>
  </si>
  <si>
    <t>4.</t>
  </si>
  <si>
    <t>Трошкови чланарина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</si>
  <si>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</si>
  <si>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</si>
  <si>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</si>
  <si>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</si>
  <si>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</si>
  <si>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</si>
  <si>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</si>
  <si>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</si>
  <si>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</si>
  <si>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</si>
  <si>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Пословни простор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</si>
  <si>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</si>
  <si>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</si>
  <si>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</si>
  <si>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</si>
  <si>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</si>
  <si>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1.1.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</si>
  <si>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</si>
  <si>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</si>
  <si>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</si>
  <si>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</si>
  <si>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</si>
  <si>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8.</t>
  </si>
  <si>
    <t>Број лиценце:</t>
  </si>
  <si>
    <t>АГЕНЦИЈА ЗА ЕНЕРГЕТИКУ РЕПУБЛИКЕ СРБИЈЕ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</si>
  <si>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</si>
  <si>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</si>
  <si>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</si>
  <si>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</si>
  <si>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</si>
  <si>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</si>
  <si>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</si>
  <si>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</si>
  <si>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</si>
  <si>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3.2.1.</t>
  </si>
  <si>
    <t>3.2.2.</t>
  </si>
  <si>
    <t>Сви други трошкови транспортних услуга</t>
  </si>
  <si>
    <t>Трошкови чувања имовине и физичког обезбеђења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</si>
  <si>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</si>
  <si>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</si>
  <si>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</si>
  <si>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</si>
  <si>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</si>
  <si>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</si>
  <si>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остали нематеријални трошкови</t>
  </si>
  <si>
    <t>Процењени корисни век средстава која ће бити активирана у регулаторном периоду 
(у годинама)</t>
  </si>
  <si>
    <t>9.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</si>
  <si>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</si>
  <si>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</si>
  <si>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</si>
  <si>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</si>
  <si>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</si>
  <si>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</si>
  <si>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</si>
  <si>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</si>
  <si>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</si>
  <si>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Економско - финансијски подаци</t>
  </si>
  <si>
    <t xml:space="preserve"> у 000 динара</t>
  </si>
  <si>
    <t>Скраћенице</t>
  </si>
  <si>
    <t>Оперативни трошкови</t>
  </si>
  <si>
    <t>Трошкови амортизације</t>
  </si>
  <si>
    <t>Корекциони елемент</t>
  </si>
  <si>
    <t>Тражени подаци се уносе у ћелије обојене жутом бојом.</t>
  </si>
  <si>
    <t>Трошкови природног гаса</t>
  </si>
  <si>
    <t>Трошкови ПТТ услуга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</si>
  <si>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</si>
  <si>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</si>
  <si>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</si>
  <si>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</si>
  <si>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Остварено</t>
  </si>
  <si>
    <t>Редни
број</t>
  </si>
  <si>
    <t>Напомене</t>
  </si>
  <si>
    <t>2</t>
  </si>
  <si>
    <t>3</t>
  </si>
  <si>
    <t>4</t>
  </si>
  <si>
    <t>5</t>
  </si>
  <si>
    <t>Део резервисања за накнаде и друге бенифиције запослених а који се исплаћују у регулаторном периоду</t>
  </si>
  <si>
    <t>Индекси</t>
  </si>
  <si>
    <t>Регулаторни период:</t>
  </si>
  <si>
    <t>Конто</t>
  </si>
  <si>
    <t>Трошкови смештаја, исхране и превоза на службеном путу и на терену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</si>
  <si>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</si>
  <si>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Број запослених</t>
  </si>
  <si>
    <t>Јединица
мере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</si>
  <si>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</si>
  <si>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</si>
  <si>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</si>
  <si>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</si>
  <si>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t>Јавно снабдевање природним гасом</t>
  </si>
  <si>
    <t>Трошкови набавке природног гаса</t>
  </si>
  <si>
    <r>
      <rPr>
        <sz val="10"/>
        <color indexed="18"/>
        <rFont val="Arial Narrow"/>
        <family val="2"/>
      </rPr>
      <t>НПГ</t>
    </r>
    <r>
      <rPr>
        <vertAlign val="subscript"/>
        <sz val="10"/>
        <color indexed="18"/>
        <rFont val="Arial Narrow"/>
        <family val="2"/>
      </rPr>
      <t>т</t>
    </r>
  </si>
  <si>
    <r>
      <rPr>
        <sz val="10"/>
        <color indexed="18"/>
        <rFont val="Arial Narrow"/>
        <family val="2"/>
      </rPr>
      <t>ТД</t>
    </r>
    <r>
      <rPr>
        <vertAlign val="subscript"/>
        <sz val="10"/>
        <color indexed="18"/>
        <rFont val="Arial Narrow"/>
        <family val="2"/>
      </rPr>
      <t>т</t>
    </r>
  </si>
  <si>
    <t>1.2.1.</t>
  </si>
  <si>
    <t>1.2.2.</t>
  </si>
  <si>
    <t>1.2.3.</t>
  </si>
  <si>
    <t>1.3.1.</t>
  </si>
  <si>
    <t>1.3.2.</t>
  </si>
  <si>
    <t>1.3.3.</t>
  </si>
  <si>
    <t>1.3.4.</t>
  </si>
  <si>
    <t>2.5.</t>
  </si>
  <si>
    <t>2.6.</t>
  </si>
  <si>
    <t>2.7.</t>
  </si>
  <si>
    <t>2.8.</t>
  </si>
  <si>
    <t>3.4.1.</t>
  </si>
  <si>
    <t>3.4.2.</t>
  </si>
  <si>
    <t>3.9.</t>
  </si>
  <si>
    <t>4.1.1.</t>
  </si>
  <si>
    <t>4.1.2.</t>
  </si>
  <si>
    <t>4.1.3.</t>
  </si>
  <si>
    <t>4.1.4.</t>
  </si>
  <si>
    <t>4.3.3.</t>
  </si>
  <si>
    <t>4.6.1.</t>
  </si>
  <si>
    <t>4.6.2.</t>
  </si>
  <si>
    <t>4.8.1.</t>
  </si>
  <si>
    <t>4.8.2.</t>
  </si>
  <si>
    <t>Укупно оперативни трошкови (1 + 2 + 3 + 4 + 5)</t>
  </si>
  <si>
    <t>Табела: ГЕ-Ј-1 МАКСИМАЛНО ОДОБРЕН ПРИХОД</t>
  </si>
  <si>
    <t>Средства која су у функцији обављања енергетске делатности</t>
  </si>
  <si>
    <t>Вредност активираних нематеријалних улагања, некретнина, постројења и опреме у припреми и аванса датих за њихову набавку у регулаторном периоду</t>
  </si>
  <si>
    <r>
      <t>Укупни трошкови амортизације у регулаторном периоду 
А</t>
    </r>
    <r>
      <rPr>
        <vertAlign val="subscript"/>
        <sz val="10"/>
        <color indexed="18"/>
        <rFont val="Arial Narrow"/>
        <family val="2"/>
      </rPr>
      <t>т</t>
    </r>
  </si>
  <si>
    <t>6 (5 * 50% / 4)</t>
  </si>
  <si>
    <t>7 (3 + 6)</t>
  </si>
  <si>
    <t>1.1.1.</t>
  </si>
  <si>
    <t>1.1.2.</t>
  </si>
  <si>
    <t>1.1.3.</t>
  </si>
  <si>
    <t>Укупно некретнине, постројења и опрема (1 + 2 + 3)</t>
  </si>
  <si>
    <t xml:space="preserve">Напомена: 1) У случају потребе повећати број редова. </t>
  </si>
  <si>
    <t>Опис</t>
  </si>
  <si>
    <t>%</t>
  </si>
  <si>
    <t>Мала потрошња</t>
  </si>
  <si>
    <t>Трошкови коришћења дистрибутивног система (у 000 дин.)</t>
  </si>
  <si>
    <t xml:space="preserve">Ванвршна потрошња К1 </t>
  </si>
  <si>
    <t>УКУПНО:</t>
  </si>
  <si>
    <t xml:space="preserve">Равномерна потрошња К1 </t>
  </si>
  <si>
    <t>Неравномерна потрошња К1</t>
  </si>
  <si>
    <t>Ванвршна потрошња К2</t>
  </si>
  <si>
    <t>Равномерна потрошња К2</t>
  </si>
  <si>
    <t>Неравномерна потрошња К2</t>
  </si>
  <si>
    <t>Трошак коришћења дистрибутивног система  по "енергенту" (000 дин)</t>
  </si>
  <si>
    <t>Трошак коришћења дистрибутивног система по "капацитету" (000 дин)</t>
  </si>
  <si>
    <t>Трошкови коришћења другог дистрибутивног система (у 000 дин.)</t>
  </si>
  <si>
    <t>Трошак коришћења другог дистрибутивног система  по "енергенту" (000 дин)</t>
  </si>
  <si>
    <t>Трошак коришћења другог дистрибутивног система по "капацитету" (000 дин)</t>
  </si>
  <si>
    <t xml:space="preserve">Ванвршна потрошња К2 </t>
  </si>
  <si>
    <t xml:space="preserve">Неравномерна потрошња К2 </t>
  </si>
  <si>
    <t>Укупно трошкови набавке природног гаса</t>
  </si>
  <si>
    <t>Трошкови коришћења дистрибутивног система</t>
  </si>
  <si>
    <t xml:space="preserve">Количина природног гаса за јавно снабдевање </t>
  </si>
  <si>
    <t>Цена природног гаса за јавно снабдевање</t>
  </si>
  <si>
    <t>Трошкови коришћења транспортног система по тарифном елементу "енергент"</t>
  </si>
  <si>
    <t>Трошкови коришћења транспортног система по тарифном елементу "капацитет"</t>
  </si>
  <si>
    <t>Трошкови коришћења транспортног система</t>
  </si>
  <si>
    <t>Трошкови коришћења дистрибутивног система на који су прикључени купци које снабдева јавни снабдевач (у 000 дин)</t>
  </si>
  <si>
    <t>Трошкови набавке природног гаса од снабдевача који снабдева јавне снабдеваче природним гасом одређеног од стране Владе</t>
  </si>
  <si>
    <t>Количина природног гаса за јавно снабдевање</t>
  </si>
  <si>
    <t>Пословна добит</t>
  </si>
  <si>
    <r>
      <rPr>
        <sz val="10"/>
        <color indexed="18"/>
        <rFont val="Arial Narrow"/>
        <family val="2"/>
      </rPr>
      <t>ПД</t>
    </r>
    <r>
      <rPr>
        <vertAlign val="subscript"/>
        <sz val="10"/>
        <color indexed="18"/>
        <rFont val="Arial Narrow"/>
        <family val="2"/>
      </rPr>
      <t>т</t>
    </r>
  </si>
  <si>
    <t>Максимално одобрени приход  (1. + 2. + 3. + 4. + 5. - 6. + 7.)</t>
  </si>
  <si>
    <t>Остали приходи</t>
  </si>
  <si>
    <r>
      <rPr>
        <sz val="10"/>
        <color indexed="18"/>
        <rFont val="Arial Narrow"/>
        <family val="2"/>
      </rPr>
      <t>ОП</t>
    </r>
    <r>
      <rPr>
        <vertAlign val="subscript"/>
        <sz val="10"/>
        <color indexed="18"/>
        <rFont val="Arial Narrow"/>
        <family val="2"/>
      </rPr>
      <t>т</t>
    </r>
  </si>
  <si>
    <t>Максимално одобрени приход обрачунат не узимајући у обзир пословну добит</t>
  </si>
  <si>
    <t>Приходи по основу накнађених штета</t>
  </si>
  <si>
    <t>Други приходи</t>
  </si>
  <si>
    <t>Добици од продаје средстава</t>
  </si>
  <si>
    <t>Приходи по основу наплаћених трошкова судских спорова</t>
  </si>
  <si>
    <t>Укупно (1 + 2 + 3 + 4)</t>
  </si>
  <si>
    <t>1.4.</t>
  </si>
  <si>
    <t>Трошкови резервних делова</t>
  </si>
  <si>
    <t>1.5.</t>
  </si>
  <si>
    <t>Трошкови једнократног отписа алата и инвентара</t>
  </si>
  <si>
    <t xml:space="preserve">Табела: ГЕ-Ј-2 OПЕРАТИВНИ ТРОШКОВИ </t>
  </si>
  <si>
    <t>Табела: ГЕ-J-3 ТРОШКОВИ АМОРТИЗАЦИЈЕ У РЕГУЛАТОРНОМ ПЕРИОДУ</t>
  </si>
  <si>
    <t xml:space="preserve">Табела: ГЕ-Ј-5а ТРОШКОВИ КОРИШЋЕЊА ДИСТРИБУТИВНОГ СИСТЕМА У РЕГУЛАТОРНОМ ПЕРИОДУ </t>
  </si>
  <si>
    <t xml:space="preserve">Табела: ГЕ-Ј-5б ТРОШКОВИ КОРИШЋЕЊА ДИСТРИБУТИВНОГ СИСТЕМА НА КОЈИ СУ ПРИКЉУЧЕНИ КУПЦИ КОЈЕ СНАБДЕВА ЈАВНИ СНАБДЕВАЧ У РЕГУЛАТОРНОМ ПЕРИОДУ </t>
  </si>
  <si>
    <t>Табела: ГЕ-Ј-5в ТРОШКОВИ КОРИШЋЕЊА ДРУГОГ ДИСТРИБУТИВНОГ СИСТЕМА У РЕГУЛАТОРНОМ ПЕРИОДУ
(у случају да се природни гас не набавља од снабдевача који снабдева јавне снабдеваче природним гасом одређеног од стране Владе)</t>
  </si>
  <si>
    <t>Табела: ГЕ-Ј-7 ОСТАЛИ ПРИХОДИ</t>
  </si>
  <si>
    <t>Трошкови материјала и енергије</t>
  </si>
  <si>
    <t>Трошкови накнада директору, односно члановима органа управљања и надзора</t>
  </si>
  <si>
    <t>Табела: ГЕ-Ј-6 ПОСЛОВНА ДОБИТ</t>
  </si>
  <si>
    <t>На позицијама које се односе на претходни регулаторни период уносе се остварене вредности уколико енергетски субјект располаже финансијским извештајем за тај регулаторни период.</t>
  </si>
  <si>
    <t>Остале некретнине, постројења и опрема и улагања на туђим некретнинама, постројењима и опреми</t>
  </si>
  <si>
    <t>Концесије, патенти, лиценце, робне и услужне марке</t>
  </si>
  <si>
    <t>Софтвер и остала права</t>
  </si>
  <si>
    <t>Напомена: Тражени подаци се преузимају из одговарајућих енергетско-техничких табела Инфо-правила.</t>
  </si>
  <si>
    <t>Укупно нематеријална улагања (осим гудвила) (5 + 6 + 7 + 8)</t>
  </si>
  <si>
    <t>Податак  се преузима из одговарајуће енергетско-техничке табеле Инфо-правила</t>
  </si>
  <si>
    <t>Трошкови набавке природног гаса на тржишту - Снабдевач 1</t>
  </si>
  <si>
    <t>Трошкови набавке природног гаса на тржишту - Снабдевач 2</t>
  </si>
  <si>
    <t>Напомена: У случају да је планирана набавка гаса из више извора него што је приказано у табели, неопходно је у табели извршити потребна усклађивања података.</t>
  </si>
  <si>
    <r>
      <t>Трошкови амортизације постојећих средстава у регулаторном периоду
АПС</t>
    </r>
    <r>
      <rPr>
        <vertAlign val="subscript"/>
        <sz val="10"/>
        <color indexed="18"/>
        <rFont val="Arial Narrow"/>
        <family val="2"/>
      </rPr>
      <t>т</t>
    </r>
  </si>
  <si>
    <r>
      <t>Трошкови амортизације средстава која ће бити активирана у регулаторном периоду 
ААС</t>
    </r>
    <r>
      <rPr>
        <vertAlign val="subscript"/>
        <sz val="10"/>
        <color indexed="18"/>
        <rFont val="Arial Narrow"/>
        <family val="2"/>
      </rPr>
      <t>т</t>
    </r>
  </si>
  <si>
    <t>Табела: ГЕ-Ј-4 ТРОШКОВИ НАБАВКЕ ПРИРОДНОГ ГАСА</t>
  </si>
  <si>
    <t>2.9.</t>
  </si>
  <si>
    <t>2.9.1.</t>
  </si>
  <si>
    <t>2.9.2.</t>
  </si>
  <si>
    <t>2.9.3.</t>
  </si>
  <si>
    <t>2.9.4.</t>
  </si>
  <si>
    <t>2.9.5.</t>
  </si>
  <si>
    <t>Трошкови ангажовања запослених преко агенција и задруга</t>
  </si>
  <si>
    <t>Трошкови закупа</t>
  </si>
  <si>
    <t>Трошкови стручног образовања запослених и услуге у вези са стручним усавршавањем (семинари, симпозијуми и сл.)</t>
  </si>
  <si>
    <t>4.3.4.</t>
  </si>
  <si>
    <t>4.3.5.</t>
  </si>
  <si>
    <t>Сви други трошкови непроизводних услуга</t>
  </si>
  <si>
    <t>Трошкови премија добровољног пензијског осигурања</t>
  </si>
  <si>
    <t>Трошкови премија добровољног здравственог осигурања</t>
  </si>
  <si>
    <t>Трошкови пореза и накнада</t>
  </si>
  <si>
    <t>Сви други трошкови пореза и накнада</t>
  </si>
  <si>
    <t>Сви други трошкови закупа</t>
  </si>
  <si>
    <t>у kWh</t>
  </si>
  <si>
    <t>у динарима/kWh</t>
  </si>
  <si>
    <r>
      <t>Тарифни елемент "енергент" за групу купаца
(у kWh</t>
    </r>
    <r>
      <rPr>
        <sz val="10"/>
        <color indexed="18"/>
        <rFont val="Arial Narrow"/>
        <family val="2"/>
      </rPr>
      <t>)</t>
    </r>
  </si>
  <si>
    <r>
      <t>Тарифни елемент "капацитет" за групу купаца 
(у kWh</t>
    </r>
    <r>
      <rPr>
        <sz val="10"/>
        <color indexed="18"/>
        <rFont val="Arial Narrow"/>
        <family val="2"/>
      </rPr>
      <t>/дан/год)</t>
    </r>
  </si>
  <si>
    <r>
      <t>Тарифа "енергент" за коришћење дистрибутивног система (дин/kWh</t>
    </r>
    <r>
      <rPr>
        <sz val="10"/>
        <color indexed="18"/>
        <rFont val="Arial Narrow"/>
        <family val="2"/>
      </rPr>
      <t>)</t>
    </r>
  </si>
  <si>
    <r>
      <t>Тарифа "капацитет" за коришћење дистрибутивног система (дин/kWh</t>
    </r>
    <r>
      <rPr>
        <sz val="10"/>
        <color indexed="18"/>
        <rFont val="Arial Narrow"/>
        <family val="2"/>
      </rPr>
      <t>/дан/год)</t>
    </r>
  </si>
  <si>
    <r>
      <t>Количина природног гаса која се преузима из другог дистрибутивног система (у kWh</t>
    </r>
    <r>
      <rPr>
        <sz val="10"/>
        <color indexed="18"/>
        <rFont val="Arial Narrow"/>
        <family val="2"/>
      </rPr>
      <t>)</t>
    </r>
  </si>
  <si>
    <r>
      <t>МДП за место испоруке из другог дистрибутивног система 
(у kWh</t>
    </r>
    <r>
      <rPr>
        <sz val="10"/>
        <color indexed="18"/>
        <rFont val="Arial Narrow"/>
        <family val="2"/>
      </rPr>
      <t>/дан/год)</t>
    </r>
  </si>
  <si>
    <r>
      <t>Тарифа "енергент" за коришћење другог дистрибутивног система (дин/kWh</t>
    </r>
    <r>
      <rPr>
        <sz val="10"/>
        <color indexed="18"/>
        <rFont val="Arial Narrow"/>
        <family val="2"/>
      </rPr>
      <t>)</t>
    </r>
  </si>
  <si>
    <r>
      <t>Тарифа "капацитет" за коришћење другог дистрибутивног система (дин/kWh</t>
    </r>
    <r>
      <rPr>
        <sz val="10"/>
        <color indexed="18"/>
        <rFont val="Arial Narrow"/>
        <family val="2"/>
      </rPr>
      <t>/дан/год)</t>
    </r>
  </si>
  <si>
    <t>Трошкови осталих производних услуга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</si>
</sst>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;[Red]#,##0"/>
    <numFmt numFmtId="183" formatCode="0_)"/>
    <numFmt numFmtId="184" formatCode="General_)"/>
    <numFmt numFmtId="185" formatCode="0.0%"/>
    <numFmt numFmtId="186" formatCode="#,##0.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i/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sz val="10"/>
      <color rgb="FFFF0000"/>
      <name val="Arial Narrow"/>
      <family val="2"/>
    </font>
    <font>
      <i/>
      <sz val="10"/>
      <color rgb="FF000099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2" fillId="0" borderId="0">
      <alignment/>
      <protection/>
    </xf>
    <xf numFmtId="184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45" fillId="33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vertical="center"/>
    </xf>
    <xf numFmtId="0" fontId="45" fillId="34" borderId="0" xfId="0" applyNumberFormat="1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49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horizontal="left" vertical="center"/>
    </xf>
    <xf numFmtId="49" fontId="45" fillId="33" borderId="0" xfId="0" applyNumberFormat="1" applyFont="1" applyFill="1" applyAlignment="1">
      <alignment horizontal="righ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5" xfId="0" applyNumberFormat="1" applyFont="1" applyFill="1" applyBorder="1" applyAlignment="1">
      <alignment horizontal="right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center" vertical="center"/>
    </xf>
    <xf numFmtId="3" fontId="45" fillId="35" borderId="18" xfId="0" applyNumberFormat="1" applyFont="1" applyFill="1" applyBorder="1" applyAlignment="1">
      <alignment horizontal="right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vertical="center" wrapText="1"/>
    </xf>
    <xf numFmtId="3" fontId="45" fillId="35" borderId="21" xfId="0" applyNumberFormat="1" applyFont="1" applyFill="1" applyBorder="1" applyAlignment="1">
      <alignment horizontal="right" vertical="center"/>
    </xf>
    <xf numFmtId="3" fontId="45" fillId="33" borderId="0" xfId="0" applyNumberFormat="1" applyFont="1" applyFill="1" applyAlignment="1">
      <alignment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vertical="center" wrapText="1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vertical="center"/>
    </xf>
    <xf numFmtId="0" fontId="45" fillId="33" borderId="25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33" borderId="16" xfId="0" applyFont="1" applyFill="1" applyBorder="1" applyAlignment="1">
      <alignment horizontal="right" vertical="center"/>
    </xf>
    <xf numFmtId="0" fontId="45" fillId="33" borderId="17" xfId="0" applyFont="1" applyFill="1" applyBorder="1" applyAlignment="1">
      <alignment vertical="center" wrapText="1"/>
    </xf>
    <xf numFmtId="0" fontId="45" fillId="33" borderId="22" xfId="0" applyFont="1" applyFill="1" applyBorder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5" fillId="35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26" xfId="0" applyFont="1" applyFill="1" applyBorder="1" applyAlignment="1">
      <alignment horizontal="right" vertical="center"/>
    </xf>
    <xf numFmtId="0" fontId="45" fillId="33" borderId="0" xfId="0" applyFont="1" applyFill="1" applyAlignment="1">
      <alignment horizontal="right" vertical="center"/>
    </xf>
    <xf numFmtId="183" fontId="45" fillId="33" borderId="10" xfId="62" applyNumberFormat="1" applyFont="1" applyFill="1" applyBorder="1" applyAlignment="1" applyProtection="1">
      <alignment horizontal="center" vertical="center"/>
      <protection/>
    </xf>
    <xf numFmtId="0" fontId="45" fillId="33" borderId="27" xfId="0" applyFont="1" applyFill="1" applyBorder="1" applyAlignment="1">
      <alignment horizontal="left" vertical="center" wrapText="1"/>
    </xf>
    <xf numFmtId="3" fontId="45" fillId="33" borderId="27" xfId="0" applyNumberFormat="1" applyFont="1" applyFill="1" applyBorder="1" applyAlignment="1">
      <alignment horizontal="right" vertical="center" wrapText="1"/>
    </xf>
    <xf numFmtId="3" fontId="45" fillId="33" borderId="28" xfId="0" applyNumberFormat="1" applyFont="1" applyFill="1" applyBorder="1" applyAlignment="1">
      <alignment horizontal="right" vertical="center" wrapText="1"/>
    </xf>
    <xf numFmtId="0" fontId="45" fillId="33" borderId="29" xfId="0" applyFont="1" applyFill="1" applyBorder="1" applyAlignment="1">
      <alignment horizontal="right" vertical="center"/>
    </xf>
    <xf numFmtId="3" fontId="45" fillId="34" borderId="30" xfId="0" applyNumberFormat="1" applyFont="1" applyFill="1" applyBorder="1" applyAlignment="1">
      <alignment horizontal="right" vertical="center" wrapText="1"/>
    </xf>
    <xf numFmtId="3" fontId="45" fillId="34" borderId="14" xfId="0" applyNumberFormat="1" applyFont="1" applyFill="1" applyBorder="1" applyAlignment="1">
      <alignment horizontal="right" vertical="center" wrapText="1"/>
    </xf>
    <xf numFmtId="3" fontId="45" fillId="33" borderId="17" xfId="0" applyNumberFormat="1" applyFont="1" applyFill="1" applyBorder="1" applyAlignment="1">
      <alignment horizontal="right" vertical="center" wrapText="1"/>
    </xf>
    <xf numFmtId="3" fontId="45" fillId="33" borderId="31" xfId="0" applyNumberFormat="1" applyFont="1" applyFill="1" applyBorder="1" applyAlignment="1">
      <alignment horizontal="right" vertical="center" wrapText="1"/>
    </xf>
    <xf numFmtId="0" fontId="45" fillId="33" borderId="19" xfId="0" applyFont="1" applyFill="1" applyBorder="1" applyAlignment="1">
      <alignment horizontal="right" vertical="center"/>
    </xf>
    <xf numFmtId="3" fontId="45" fillId="34" borderId="20" xfId="0" applyNumberFormat="1" applyFont="1" applyFill="1" applyBorder="1" applyAlignment="1">
      <alignment horizontal="right" vertical="center" wrapText="1"/>
    </xf>
    <xf numFmtId="3" fontId="45" fillId="34" borderId="21" xfId="0" applyNumberFormat="1" applyFont="1" applyFill="1" applyBorder="1" applyAlignment="1" applyProtection="1">
      <alignment horizontal="right" vertical="center"/>
      <protection locked="0"/>
    </xf>
    <xf numFmtId="3" fontId="45" fillId="33" borderId="20" xfId="0" applyNumberFormat="1" applyFont="1" applyFill="1" applyBorder="1" applyAlignment="1">
      <alignment horizontal="right" vertical="center" wrapText="1"/>
    </xf>
    <xf numFmtId="0" fontId="45" fillId="33" borderId="27" xfId="0" applyFont="1" applyFill="1" applyBorder="1" applyAlignment="1">
      <alignment vertical="center" wrapText="1"/>
    </xf>
    <xf numFmtId="0" fontId="45" fillId="33" borderId="30" xfId="0" applyFont="1" applyFill="1" applyBorder="1" applyAlignment="1">
      <alignment vertical="center" wrapText="1"/>
    </xf>
    <xf numFmtId="3" fontId="45" fillId="34" borderId="32" xfId="0" applyNumberFormat="1" applyFont="1" applyFill="1" applyBorder="1" applyAlignment="1" applyProtection="1">
      <alignment horizontal="right" vertical="center"/>
      <protection locked="0"/>
    </xf>
    <xf numFmtId="3" fontId="45" fillId="34" borderId="17" xfId="0" applyNumberFormat="1" applyFont="1" applyFill="1" applyBorder="1" applyAlignment="1">
      <alignment horizontal="right" vertical="center" wrapText="1"/>
    </xf>
    <xf numFmtId="3" fontId="45" fillId="34" borderId="31" xfId="0" applyNumberFormat="1" applyFont="1" applyFill="1" applyBorder="1" applyAlignment="1" applyProtection="1">
      <alignment horizontal="right" vertical="center"/>
      <protection locked="0"/>
    </xf>
    <xf numFmtId="3" fontId="45" fillId="34" borderId="33" xfId="0" applyNumberFormat="1" applyFont="1" applyFill="1" applyBorder="1" applyAlignment="1" applyProtection="1">
      <alignment horizontal="right" vertical="center"/>
      <protection locked="0"/>
    </xf>
    <xf numFmtId="3" fontId="45" fillId="33" borderId="30" xfId="0" applyNumberFormat="1" applyFont="1" applyFill="1" applyBorder="1" applyAlignment="1">
      <alignment horizontal="right" vertical="center" wrapText="1"/>
    </xf>
    <xf numFmtId="0" fontId="45" fillId="33" borderId="34" xfId="0" applyFont="1" applyFill="1" applyBorder="1" applyAlignment="1">
      <alignment vertical="center" wrapText="1"/>
    </xf>
    <xf numFmtId="3" fontId="45" fillId="34" borderId="11" xfId="0" applyNumberFormat="1" applyFont="1" applyFill="1" applyBorder="1" applyAlignment="1" applyProtection="1">
      <alignment horizontal="right" vertical="center"/>
      <protection locked="0"/>
    </xf>
    <xf numFmtId="0" fontId="45" fillId="0" borderId="35" xfId="0" applyFont="1" applyBorder="1" applyAlignment="1">
      <alignment horizontal="center" vertical="center"/>
    </xf>
    <xf numFmtId="186" fontId="45" fillId="34" borderId="36" xfId="0" applyNumberFormat="1" applyFont="1" applyFill="1" applyBorder="1" applyAlignment="1">
      <alignment vertical="center"/>
    </xf>
    <xf numFmtId="186" fontId="45" fillId="34" borderId="37" xfId="0" applyNumberFormat="1" applyFont="1" applyFill="1" applyBorder="1" applyAlignment="1">
      <alignment vertical="center"/>
    </xf>
    <xf numFmtId="0" fontId="45" fillId="33" borderId="23" xfId="0" applyFont="1" applyFill="1" applyBorder="1" applyAlignment="1">
      <alignment vertical="center"/>
    </xf>
    <xf numFmtId="3" fontId="45" fillId="34" borderId="17" xfId="0" applyNumberFormat="1" applyFont="1" applyFill="1" applyBorder="1" applyAlignment="1">
      <alignment horizontal="right" vertical="center"/>
    </xf>
    <xf numFmtId="3" fontId="45" fillId="34" borderId="20" xfId="0" applyNumberFormat="1" applyFont="1" applyFill="1" applyBorder="1" applyAlignment="1">
      <alignment horizontal="right" vertical="center"/>
    </xf>
    <xf numFmtId="3" fontId="45" fillId="35" borderId="17" xfId="0" applyNumberFormat="1" applyFont="1" applyFill="1" applyBorder="1" applyAlignment="1">
      <alignment horizontal="right" vertical="center"/>
    </xf>
    <xf numFmtId="183" fontId="45" fillId="0" borderId="0" xfId="62" applyNumberFormat="1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35" borderId="0" xfId="0" applyFont="1" applyFill="1" applyAlignment="1">
      <alignment horizontal="left" vertical="center"/>
    </xf>
    <xf numFmtId="0" fontId="45" fillId="35" borderId="0" xfId="0" applyFont="1" applyFill="1" applyBorder="1" applyAlignment="1">
      <alignment vertical="center"/>
    </xf>
    <xf numFmtId="183" fontId="45" fillId="35" borderId="0" xfId="62" applyNumberFormat="1" applyFont="1" applyFill="1" applyBorder="1" applyAlignment="1" applyProtection="1">
      <alignment horizontal="left" vertical="center"/>
      <protection/>
    </xf>
    <xf numFmtId="0" fontId="45" fillId="35" borderId="0" xfId="0" applyFont="1" applyFill="1" applyBorder="1" applyAlignment="1">
      <alignment horizontal="right" vertical="center"/>
    </xf>
    <xf numFmtId="183" fontId="45" fillId="33" borderId="13" xfId="62" applyNumberFormat="1" applyFont="1" applyFill="1" applyBorder="1" applyAlignment="1" applyProtection="1">
      <alignment horizontal="left" vertical="center" wrapText="1"/>
      <protection/>
    </xf>
    <xf numFmtId="183" fontId="45" fillId="33" borderId="23" xfId="62" applyNumberFormat="1" applyFont="1" applyFill="1" applyBorder="1" applyAlignment="1" applyProtection="1">
      <alignment horizontal="left" vertical="center" wrapText="1"/>
      <protection/>
    </xf>
    <xf numFmtId="183" fontId="45" fillId="33" borderId="17" xfId="62" applyNumberFormat="1" applyFont="1" applyFill="1" applyBorder="1" applyAlignment="1" applyProtection="1">
      <alignment horizontal="left" vertical="center" wrapText="1"/>
      <protection/>
    </xf>
    <xf numFmtId="3" fontId="45" fillId="35" borderId="20" xfId="0" applyNumberFormat="1" applyFont="1" applyFill="1" applyBorder="1" applyAlignment="1">
      <alignment horizontal="right" vertical="center"/>
    </xf>
    <xf numFmtId="183" fontId="45" fillId="35" borderId="38" xfId="62" applyNumberFormat="1" applyFont="1" applyFill="1" applyBorder="1" applyAlignment="1" applyProtection="1">
      <alignment horizontal="center" vertical="center" wrapText="1"/>
      <protection/>
    </xf>
    <xf numFmtId="183" fontId="45" fillId="35" borderId="12" xfId="62" applyNumberFormat="1" applyFont="1" applyFill="1" applyBorder="1" applyAlignment="1" applyProtection="1">
      <alignment horizontal="center" vertical="center"/>
      <protection/>
    </xf>
    <xf numFmtId="0" fontId="45" fillId="36" borderId="13" xfId="0" applyFont="1" applyFill="1" applyBorder="1" applyAlignment="1">
      <alignment vertical="center"/>
    </xf>
    <xf numFmtId="3" fontId="45" fillId="37" borderId="13" xfId="0" applyNumberFormat="1" applyFont="1" applyFill="1" applyBorder="1" applyAlignment="1">
      <alignment vertical="center"/>
    </xf>
    <xf numFmtId="183" fontId="45" fillId="35" borderId="16" xfId="62" applyNumberFormat="1" applyFont="1" applyFill="1" applyBorder="1" applyAlignment="1" applyProtection="1">
      <alignment horizontal="center" vertical="center"/>
      <protection/>
    </xf>
    <xf numFmtId="0" fontId="45" fillId="36" borderId="17" xfId="0" applyFont="1" applyFill="1" applyBorder="1" applyAlignment="1">
      <alignment vertical="center"/>
    </xf>
    <xf numFmtId="3" fontId="45" fillId="37" borderId="17" xfId="0" applyNumberFormat="1" applyFont="1" applyFill="1" applyBorder="1" applyAlignment="1">
      <alignment vertical="center"/>
    </xf>
    <xf numFmtId="183" fontId="45" fillId="35" borderId="35" xfId="62" applyNumberFormat="1" applyFont="1" applyFill="1" applyBorder="1" applyAlignment="1" applyProtection="1">
      <alignment horizontal="center" vertical="center"/>
      <protection/>
    </xf>
    <xf numFmtId="4" fontId="45" fillId="37" borderId="17" xfId="0" applyNumberFormat="1" applyFont="1" applyFill="1" applyBorder="1" applyAlignment="1">
      <alignment vertical="center"/>
    </xf>
    <xf numFmtId="0" fontId="45" fillId="35" borderId="3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3" fontId="45" fillId="34" borderId="31" xfId="0" applyNumberFormat="1" applyFont="1" applyFill="1" applyBorder="1" applyAlignment="1">
      <alignment horizontal="right" vertical="center" wrapText="1"/>
    </xf>
    <xf numFmtId="0" fontId="45" fillId="33" borderId="36" xfId="0" applyFont="1" applyFill="1" applyBorder="1" applyAlignment="1">
      <alignment vertical="center" wrapText="1"/>
    </xf>
    <xf numFmtId="3" fontId="45" fillId="33" borderId="36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1" fontId="3" fillId="33" borderId="0" xfId="0" applyNumberFormat="1" applyFont="1" applyFill="1" applyAlignment="1">
      <alignment vertical="center"/>
    </xf>
    <xf numFmtId="1" fontId="3" fillId="33" borderId="40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3" fontId="3" fillId="33" borderId="18" xfId="0" applyNumberFormat="1" applyFont="1" applyFill="1" applyBorder="1" applyAlignment="1">
      <alignment horizontal="right" vertical="center" wrapText="1"/>
    </xf>
    <xf numFmtId="0" fontId="3" fillId="38" borderId="17" xfId="0" applyFont="1" applyFill="1" applyBorder="1" applyAlignment="1">
      <alignment vertical="center" wrapText="1"/>
    </xf>
    <xf numFmtId="3" fontId="3" fillId="38" borderId="17" xfId="0" applyNumberFormat="1" applyFont="1" applyFill="1" applyBorder="1" applyAlignment="1">
      <alignment horizontal="right" vertical="center" wrapText="1"/>
    </xf>
    <xf numFmtId="3" fontId="3" fillId="38" borderId="17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vertical="center" wrapText="1"/>
    </xf>
    <xf numFmtId="3" fontId="3" fillId="38" borderId="20" xfId="0" applyNumberFormat="1" applyFont="1" applyFill="1" applyBorder="1" applyAlignment="1">
      <alignment horizontal="right" vertical="center" wrapText="1"/>
    </xf>
    <xf numFmtId="49" fontId="3" fillId="33" borderId="40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 wrapText="1"/>
    </xf>
    <xf numFmtId="3" fontId="3" fillId="33" borderId="27" xfId="0" applyNumberFormat="1" applyFont="1" applyFill="1" applyBorder="1" applyAlignment="1">
      <alignment horizontal="right" vertical="center" wrapText="1"/>
    </xf>
    <xf numFmtId="3" fontId="3" fillId="33" borderId="41" xfId="0" applyNumberFormat="1" applyFont="1" applyFill="1" applyBorder="1" applyAlignment="1">
      <alignment horizontal="right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/>
    </xf>
    <xf numFmtId="3" fontId="3" fillId="33" borderId="27" xfId="0" applyNumberFormat="1" applyFont="1" applyFill="1" applyBorder="1" applyAlignment="1">
      <alignment horizontal="right" vertical="center"/>
    </xf>
    <xf numFmtId="3" fontId="3" fillId="33" borderId="41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3" fontId="3" fillId="33" borderId="25" xfId="0" applyNumberFormat="1" applyFont="1" applyFill="1" applyBorder="1" applyAlignment="1">
      <alignment horizontal="right" vertical="center"/>
    </xf>
    <xf numFmtId="3" fontId="3" fillId="33" borderId="42" xfId="0" applyNumberFormat="1" applyFont="1" applyFill="1" applyBorder="1" applyAlignment="1">
      <alignment horizontal="right" vertical="center"/>
    </xf>
    <xf numFmtId="183" fontId="45" fillId="35" borderId="10" xfId="62" applyNumberFormat="1" applyFont="1" applyFill="1" applyBorder="1" applyAlignment="1" applyProtection="1">
      <alignment horizontal="center" vertical="center"/>
      <protection/>
    </xf>
    <xf numFmtId="3" fontId="46" fillId="0" borderId="0" xfId="0" applyNumberFormat="1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183" fontId="45" fillId="35" borderId="29" xfId="62" applyNumberFormat="1" applyFont="1" applyFill="1" applyBorder="1" applyAlignment="1" applyProtection="1">
      <alignment horizontal="center" vertical="center"/>
      <protection/>
    </xf>
    <xf numFmtId="0" fontId="45" fillId="36" borderId="30" xfId="0" applyFont="1" applyFill="1" applyBorder="1" applyAlignment="1">
      <alignment vertical="center"/>
    </xf>
    <xf numFmtId="183" fontId="45" fillId="35" borderId="43" xfId="62" applyNumberFormat="1" applyFont="1" applyFill="1" applyBorder="1" applyAlignment="1" applyProtection="1">
      <alignment horizontal="center" vertical="center"/>
      <protection/>
    </xf>
    <xf numFmtId="183" fontId="45" fillId="35" borderId="24" xfId="62" applyNumberFormat="1" applyFont="1" applyFill="1" applyBorder="1" applyAlignment="1" applyProtection="1">
      <alignment horizontal="center" vertical="center"/>
      <protection/>
    </xf>
    <xf numFmtId="0" fontId="45" fillId="36" borderId="25" xfId="0" applyFont="1" applyFill="1" applyBorder="1" applyAlignment="1">
      <alignment vertical="center"/>
    </xf>
    <xf numFmtId="183" fontId="45" fillId="35" borderId="40" xfId="62" applyNumberFormat="1" applyFont="1" applyFill="1" applyBorder="1" applyAlignment="1" applyProtection="1">
      <alignment horizontal="center" vertical="center"/>
      <protection/>
    </xf>
    <xf numFmtId="0" fontId="45" fillId="36" borderId="27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3" fontId="45" fillId="35" borderId="0" xfId="0" applyNumberFormat="1" applyFont="1" applyFill="1" applyBorder="1" applyAlignment="1">
      <alignment vertical="center"/>
    </xf>
    <xf numFmtId="4" fontId="45" fillId="35" borderId="0" xfId="0" applyNumberFormat="1" applyFont="1" applyFill="1" applyBorder="1" applyAlignment="1">
      <alignment vertical="center"/>
    </xf>
    <xf numFmtId="3" fontId="45" fillId="39" borderId="0" xfId="0" applyNumberFormat="1" applyFont="1" applyFill="1" applyBorder="1" applyAlignment="1">
      <alignment vertical="center"/>
    </xf>
    <xf numFmtId="0" fontId="45" fillId="36" borderId="20" xfId="0" applyFont="1" applyFill="1" applyBorder="1" applyAlignment="1">
      <alignment vertical="center"/>
    </xf>
    <xf numFmtId="3" fontId="45" fillId="37" borderId="20" xfId="0" applyNumberFormat="1" applyFont="1" applyFill="1" applyBorder="1" applyAlignment="1">
      <alignment vertical="center"/>
    </xf>
    <xf numFmtId="0" fontId="45" fillId="36" borderId="0" xfId="0" applyFont="1" applyFill="1" applyBorder="1" applyAlignment="1">
      <alignment vertical="center"/>
    </xf>
    <xf numFmtId="4" fontId="45" fillId="39" borderId="0" xfId="0" applyNumberFormat="1" applyFont="1" applyFill="1" applyBorder="1" applyAlignment="1">
      <alignment horizontal="right" vertical="center"/>
    </xf>
    <xf numFmtId="0" fontId="45" fillId="33" borderId="44" xfId="0" applyFont="1" applyFill="1" applyBorder="1" applyAlignment="1">
      <alignment vertical="center"/>
    </xf>
    <xf numFmtId="183" fontId="45" fillId="35" borderId="0" xfId="62" applyNumberFormat="1" applyFont="1" applyFill="1" applyBorder="1" applyAlignment="1" applyProtection="1">
      <alignment vertical="center"/>
      <protection/>
    </xf>
    <xf numFmtId="183" fontId="45" fillId="35" borderId="45" xfId="62" applyNumberFormat="1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>
      <alignment horizontal="right" vertical="center"/>
    </xf>
    <xf numFmtId="183" fontId="45" fillId="35" borderId="19" xfId="62" applyNumberFormat="1" applyFont="1" applyFill="1" applyBorder="1" applyAlignment="1" applyProtection="1">
      <alignment horizontal="center" vertical="center"/>
      <protection/>
    </xf>
    <xf numFmtId="3" fontId="45" fillId="39" borderId="13" xfId="0" applyNumberFormat="1" applyFont="1" applyFill="1" applyBorder="1" applyAlignment="1">
      <alignment vertical="center"/>
    </xf>
    <xf numFmtId="3" fontId="45" fillId="39" borderId="15" xfId="0" applyNumberFormat="1" applyFont="1" applyFill="1" applyBorder="1" applyAlignment="1">
      <alignment vertical="center"/>
    </xf>
    <xf numFmtId="3" fontId="45" fillId="39" borderId="17" xfId="0" applyNumberFormat="1" applyFont="1" applyFill="1" applyBorder="1" applyAlignment="1">
      <alignment vertical="center"/>
    </xf>
    <xf numFmtId="3" fontId="45" fillId="39" borderId="18" xfId="0" applyNumberFormat="1" applyFont="1" applyFill="1" applyBorder="1" applyAlignment="1">
      <alignment vertical="center"/>
    </xf>
    <xf numFmtId="3" fontId="45" fillId="39" borderId="20" xfId="0" applyNumberFormat="1" applyFont="1" applyFill="1" applyBorder="1" applyAlignment="1">
      <alignment vertical="center"/>
    </xf>
    <xf numFmtId="3" fontId="45" fillId="39" borderId="46" xfId="0" applyNumberFormat="1" applyFont="1" applyFill="1" applyBorder="1" applyAlignment="1">
      <alignment vertical="center"/>
    </xf>
    <xf numFmtId="3" fontId="45" fillId="39" borderId="23" xfId="0" applyNumberFormat="1" applyFont="1" applyFill="1" applyBorder="1" applyAlignment="1">
      <alignment vertical="center"/>
    </xf>
    <xf numFmtId="3" fontId="45" fillId="39" borderId="47" xfId="0" applyNumberFormat="1" applyFont="1" applyFill="1" applyBorder="1" applyAlignment="1">
      <alignment vertical="center"/>
    </xf>
    <xf numFmtId="4" fontId="45" fillId="37" borderId="13" xfId="0" applyNumberFormat="1" applyFont="1" applyFill="1" applyBorder="1" applyAlignment="1">
      <alignment vertical="center"/>
    </xf>
    <xf numFmtId="4" fontId="45" fillId="37" borderId="20" xfId="0" applyNumberFormat="1" applyFont="1" applyFill="1" applyBorder="1" applyAlignment="1">
      <alignment vertical="center"/>
    </xf>
    <xf numFmtId="3" fontId="45" fillId="39" borderId="27" xfId="0" applyNumberFormat="1" applyFont="1" applyFill="1" applyBorder="1" applyAlignment="1">
      <alignment vertical="center"/>
    </xf>
    <xf numFmtId="3" fontId="45" fillId="39" borderId="41" xfId="0" applyNumberFormat="1" applyFont="1" applyFill="1" applyBorder="1" applyAlignment="1">
      <alignment vertical="center"/>
    </xf>
    <xf numFmtId="3" fontId="45" fillId="39" borderId="27" xfId="0" applyNumberFormat="1" applyFont="1" applyFill="1" applyBorder="1" applyAlignment="1">
      <alignment vertical="center" wrapText="1"/>
    </xf>
    <xf numFmtId="4" fontId="45" fillId="39" borderId="27" xfId="0" applyNumberFormat="1" applyFont="1" applyFill="1" applyBorder="1" applyAlignment="1">
      <alignment vertical="center"/>
    </xf>
    <xf numFmtId="0" fontId="45" fillId="36" borderId="36" xfId="0" applyFont="1" applyFill="1" applyBorder="1" applyAlignment="1">
      <alignment vertical="center" wrapText="1"/>
    </xf>
    <xf numFmtId="3" fontId="45" fillId="33" borderId="48" xfId="0" applyNumberFormat="1" applyFont="1" applyFill="1" applyBorder="1" applyAlignment="1">
      <alignment vertical="center"/>
    </xf>
    <xf numFmtId="183" fontId="45" fillId="35" borderId="49" xfId="62" applyNumberFormat="1" applyFont="1" applyFill="1" applyBorder="1" applyAlignment="1" applyProtection="1">
      <alignment horizontal="center" vertical="center" wrapText="1"/>
      <protection/>
    </xf>
    <xf numFmtId="183" fontId="45" fillId="35" borderId="50" xfId="62" applyNumberFormat="1" applyFont="1" applyFill="1" applyBorder="1" applyAlignment="1" applyProtection="1">
      <alignment horizontal="center" vertical="center" wrapText="1"/>
      <protection/>
    </xf>
    <xf numFmtId="0" fontId="45" fillId="36" borderId="51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/>
    </xf>
    <xf numFmtId="3" fontId="45" fillId="34" borderId="23" xfId="0" applyNumberFormat="1" applyFont="1" applyFill="1" applyBorder="1" applyAlignment="1">
      <alignment horizontal="right" vertical="center"/>
    </xf>
    <xf numFmtId="0" fontId="45" fillId="35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183" fontId="45" fillId="33" borderId="0" xfId="62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right" vertical="center"/>
    </xf>
    <xf numFmtId="0" fontId="45" fillId="33" borderId="12" xfId="0" applyFont="1" applyFill="1" applyBorder="1" applyAlignment="1">
      <alignment horizontal="center" vertical="center"/>
    </xf>
    <xf numFmtId="183" fontId="45" fillId="33" borderId="13" xfId="62" applyNumberFormat="1" applyFont="1" applyFill="1" applyBorder="1" applyAlignment="1" applyProtection="1">
      <alignment horizontal="left" vertical="center" wrapText="1"/>
      <protection/>
    </xf>
    <xf numFmtId="3" fontId="45" fillId="0" borderId="13" xfId="0" applyNumberFormat="1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vertical="center" wrapText="1"/>
    </xf>
    <xf numFmtId="3" fontId="45" fillId="0" borderId="20" xfId="0" applyNumberFormat="1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183" fontId="45" fillId="33" borderId="36" xfId="62" applyNumberFormat="1" applyFont="1" applyFill="1" applyBorder="1" applyAlignment="1" applyProtection="1">
      <alignment horizontal="left" vertical="center" wrapText="1"/>
      <protection/>
    </xf>
    <xf numFmtId="3" fontId="45" fillId="33" borderId="36" xfId="0" applyNumberFormat="1" applyFont="1" applyFill="1" applyBorder="1" applyAlignment="1">
      <alignment horizontal="center" vertical="center"/>
    </xf>
    <xf numFmtId="3" fontId="45" fillId="33" borderId="37" xfId="0" applyNumberFormat="1" applyFont="1" applyFill="1" applyBorder="1" applyAlignment="1">
      <alignment horizontal="right" vertical="center"/>
    </xf>
    <xf numFmtId="3" fontId="45" fillId="33" borderId="0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 wrapText="1"/>
    </xf>
    <xf numFmtId="183" fontId="45" fillId="33" borderId="13" xfId="62" applyNumberFormat="1" applyFont="1" applyFill="1" applyBorder="1" applyAlignment="1" applyProtection="1">
      <alignment horizontal="center" vertical="center" wrapText="1"/>
      <protection/>
    </xf>
    <xf numFmtId="183" fontId="45" fillId="33" borderId="30" xfId="62" applyNumberFormat="1" applyFont="1" applyFill="1" applyBorder="1" applyAlignment="1" applyProtection="1">
      <alignment horizontal="center" vertical="center" wrapText="1"/>
      <protection/>
    </xf>
    <xf numFmtId="183" fontId="45" fillId="33" borderId="17" xfId="62" applyNumberFormat="1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>
      <alignment horizontal="center" vertical="center" wrapText="1"/>
    </xf>
    <xf numFmtId="4" fontId="45" fillId="34" borderId="17" xfId="0" applyNumberFormat="1" applyFont="1" applyFill="1" applyBorder="1" applyAlignment="1">
      <alignment horizontal="right" vertical="center"/>
    </xf>
    <xf numFmtId="183" fontId="45" fillId="33" borderId="20" xfId="62" applyNumberFormat="1" applyFont="1" applyFill="1" applyBorder="1" applyAlignment="1" applyProtection="1">
      <alignment horizontal="center" vertical="center" wrapText="1"/>
      <protection/>
    </xf>
    <xf numFmtId="183" fontId="45" fillId="33" borderId="20" xfId="62" applyNumberFormat="1" applyFont="1" applyFill="1" applyBorder="1" applyAlignment="1" applyProtection="1">
      <alignment horizontal="left" vertical="center" wrapText="1"/>
      <protection/>
    </xf>
    <xf numFmtId="0" fontId="45" fillId="33" borderId="35" xfId="0" applyFont="1" applyFill="1" applyBorder="1" applyAlignment="1">
      <alignment horizontal="center" vertical="center"/>
    </xf>
    <xf numFmtId="183" fontId="45" fillId="33" borderId="36" xfId="62" applyNumberFormat="1" applyFont="1" applyFill="1" applyBorder="1" applyAlignment="1" applyProtection="1">
      <alignment horizontal="left" vertical="center" wrapText="1"/>
      <protection/>
    </xf>
    <xf numFmtId="183" fontId="45" fillId="33" borderId="36" xfId="62" applyNumberFormat="1" applyFont="1" applyFill="1" applyBorder="1" applyAlignment="1" applyProtection="1">
      <alignment horizontal="center" vertical="center" wrapText="1"/>
      <protection/>
    </xf>
    <xf numFmtId="3" fontId="45" fillId="35" borderId="36" xfId="0" applyNumberFormat="1" applyFont="1" applyFill="1" applyBorder="1" applyAlignment="1">
      <alignment horizontal="right" vertical="center"/>
    </xf>
    <xf numFmtId="3" fontId="45" fillId="33" borderId="36" xfId="0" applyNumberFormat="1" applyFont="1" applyFill="1" applyBorder="1" applyAlignment="1">
      <alignment horizontal="right" vertical="center"/>
    </xf>
    <xf numFmtId="183" fontId="45" fillId="35" borderId="0" xfId="62" applyNumberFormat="1" applyFont="1" applyFill="1" applyBorder="1" applyAlignment="1" applyProtection="1">
      <alignment vertical="center" wrapText="1"/>
      <protection/>
    </xf>
    <xf numFmtId="183" fontId="45" fillId="35" borderId="0" xfId="62" applyNumberFormat="1" applyFont="1" applyFill="1" applyBorder="1" applyAlignment="1" applyProtection="1">
      <alignment horizontal="left" vertical="center" wrapText="1"/>
      <protection/>
    </xf>
    <xf numFmtId="183" fontId="45" fillId="0" borderId="17" xfId="62" applyNumberFormat="1" applyFont="1" applyFill="1" applyBorder="1" applyAlignment="1" applyProtection="1">
      <alignment horizontal="left" vertical="center" wrapText="1"/>
      <protection/>
    </xf>
    <xf numFmtId="3" fontId="45" fillId="0" borderId="13" xfId="0" applyNumberFormat="1" applyFont="1" applyFill="1" applyBorder="1" applyAlignment="1">
      <alignment horizontal="right" vertical="center" wrapText="1"/>
    </xf>
    <xf numFmtId="0" fontId="45" fillId="35" borderId="0" xfId="0" applyFont="1" applyFill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3" fontId="45" fillId="34" borderId="30" xfId="62" applyNumberFormat="1" applyFont="1" applyFill="1" applyBorder="1" applyAlignment="1" applyProtection="1">
      <alignment horizontal="right" vertical="center" wrapText="1"/>
      <protection/>
    </xf>
    <xf numFmtId="3" fontId="45" fillId="34" borderId="52" xfId="0" applyNumberFormat="1" applyFont="1" applyFill="1" applyBorder="1" applyAlignment="1">
      <alignment horizontal="right" vertical="center"/>
    </xf>
    <xf numFmtId="3" fontId="45" fillId="34" borderId="17" xfId="62" applyNumberFormat="1" applyFont="1" applyFill="1" applyBorder="1" applyAlignment="1" applyProtection="1">
      <alignment horizontal="right" vertical="center" wrapText="1"/>
      <protection/>
    </xf>
    <xf numFmtId="3" fontId="45" fillId="34" borderId="18" xfId="0" applyNumberFormat="1" applyFont="1" applyFill="1" applyBorder="1" applyAlignment="1">
      <alignment horizontal="right" vertical="center"/>
    </xf>
    <xf numFmtId="0" fontId="45" fillId="35" borderId="29" xfId="0" applyFont="1" applyFill="1" applyBorder="1" applyAlignment="1">
      <alignment horizontal="center" vertical="center"/>
    </xf>
    <xf numFmtId="183" fontId="45" fillId="35" borderId="30" xfId="62" applyNumberFormat="1" applyFont="1" applyFill="1" applyBorder="1" applyAlignment="1" applyProtection="1">
      <alignment horizontal="left" vertical="center" wrapText="1"/>
      <protection/>
    </xf>
    <xf numFmtId="183" fontId="45" fillId="35" borderId="17" xfId="62" applyNumberFormat="1" applyFont="1" applyFill="1" applyBorder="1" applyAlignment="1" applyProtection="1">
      <alignment horizontal="left" vertical="center" wrapText="1"/>
      <protection/>
    </xf>
    <xf numFmtId="0" fontId="45" fillId="35" borderId="19" xfId="0" applyFont="1" applyFill="1" applyBorder="1" applyAlignment="1">
      <alignment horizontal="center" vertical="center"/>
    </xf>
    <xf numFmtId="183" fontId="45" fillId="35" borderId="20" xfId="62" applyNumberFormat="1" applyFont="1" applyFill="1" applyBorder="1" applyAlignment="1" applyProtection="1">
      <alignment horizontal="left" vertical="center" wrapText="1"/>
      <protection/>
    </xf>
    <xf numFmtId="0" fontId="45" fillId="35" borderId="36" xfId="0" applyFont="1" applyFill="1" applyBorder="1" applyAlignment="1">
      <alignment vertical="center"/>
    </xf>
    <xf numFmtId="3" fontId="45" fillId="35" borderId="37" xfId="0" applyNumberFormat="1" applyFont="1" applyFill="1" applyBorder="1" applyAlignment="1">
      <alignment horizontal="right" vertical="center"/>
    </xf>
    <xf numFmtId="184" fontId="45" fillId="35" borderId="0" xfId="63" applyFont="1" applyFill="1" applyAlignment="1">
      <alignment vertical="center"/>
      <protection/>
    </xf>
    <xf numFmtId="3" fontId="45" fillId="35" borderId="0" xfId="63" applyNumberFormat="1" applyFont="1" applyFill="1" applyAlignment="1">
      <alignment horizontal="center" vertical="center"/>
      <protection/>
    </xf>
    <xf numFmtId="3" fontId="45" fillId="35" borderId="0" xfId="63" applyNumberFormat="1" applyFont="1" applyFill="1" applyAlignment="1">
      <alignment vertical="center"/>
      <protection/>
    </xf>
    <xf numFmtId="0" fontId="45" fillId="35" borderId="0" xfId="0" applyFont="1" applyFill="1" applyAlignment="1">
      <alignment horizontal="center" vertical="center"/>
    </xf>
    <xf numFmtId="3" fontId="45" fillId="34" borderId="21" xfId="0" applyNumberFormat="1" applyFont="1" applyFill="1" applyBorder="1" applyAlignment="1">
      <alignment horizontal="right" vertical="center" wrapText="1"/>
    </xf>
    <xf numFmtId="0" fontId="45" fillId="0" borderId="30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33" borderId="17" xfId="57" applyFont="1" applyFill="1" applyBorder="1" applyAlignment="1">
      <alignment horizontal="left" vertical="center" wrapText="1"/>
      <protection/>
    </xf>
    <xf numFmtId="3" fontId="45" fillId="34" borderId="17" xfId="57" applyNumberFormat="1" applyFont="1" applyFill="1" applyBorder="1" applyAlignment="1">
      <alignment horizontal="right" vertical="center" wrapText="1"/>
      <protection/>
    </xf>
    <xf numFmtId="3" fontId="45" fillId="34" borderId="23" xfId="57" applyNumberFormat="1" applyFont="1" applyFill="1" applyBorder="1" applyAlignment="1">
      <alignment horizontal="right" vertical="center" wrapText="1"/>
      <protection/>
    </xf>
    <xf numFmtId="0" fontId="45" fillId="33" borderId="23" xfId="57" applyFont="1" applyFill="1" applyBorder="1" applyAlignment="1">
      <alignment horizontal="left" vertical="center" wrapText="1"/>
      <protection/>
    </xf>
    <xf numFmtId="3" fontId="45" fillId="0" borderId="53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183" fontId="45" fillId="35" borderId="0" xfId="62" applyNumberFormat="1" applyFont="1" applyFill="1" applyBorder="1" applyAlignment="1" applyProtection="1">
      <alignment horizontal="center" vertical="center"/>
      <protection/>
    </xf>
    <xf numFmtId="183" fontId="45" fillId="35" borderId="10" xfId="62" applyNumberFormat="1" applyFont="1" applyFill="1" applyBorder="1" applyAlignment="1" applyProtection="1">
      <alignment horizontal="center" vertical="center" wrapText="1"/>
      <protection/>
    </xf>
    <xf numFmtId="0" fontId="45" fillId="35" borderId="34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5" fillId="0" borderId="56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45" fillId="33" borderId="17" xfId="57" applyFont="1" applyFill="1" applyBorder="1" applyAlignment="1">
      <alignment horizontal="center" vertical="center"/>
      <protection/>
    </xf>
    <xf numFmtId="0" fontId="45" fillId="33" borderId="23" xfId="57" applyFont="1" applyFill="1" applyBorder="1" applyAlignment="1">
      <alignment horizontal="center" vertical="center"/>
      <protection/>
    </xf>
    <xf numFmtId="0" fontId="45" fillId="33" borderId="55" xfId="0" applyFont="1" applyFill="1" applyBorder="1" applyAlignment="1">
      <alignment horizontal="center" vertical="center"/>
    </xf>
    <xf numFmtId="0" fontId="45" fillId="33" borderId="56" xfId="0" applyFont="1" applyFill="1" applyBorder="1" applyAlignment="1">
      <alignment horizontal="center" vertical="center"/>
    </xf>
    <xf numFmtId="0" fontId="45" fillId="33" borderId="57" xfId="0" applyFont="1" applyFill="1" applyBorder="1" applyAlignment="1">
      <alignment horizontal="center" vertical="center"/>
    </xf>
    <xf numFmtId="0" fontId="45" fillId="33" borderId="58" xfId="0" applyFont="1" applyFill="1" applyBorder="1" applyAlignment="1">
      <alignment horizontal="center" vertical="center"/>
    </xf>
    <xf numFmtId="0" fontId="45" fillId="33" borderId="59" xfId="0" applyFont="1" applyFill="1" applyBorder="1" applyAlignment="1">
      <alignment horizontal="center" vertical="center"/>
    </xf>
    <xf numFmtId="0" fontId="45" fillId="33" borderId="60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16" xfId="57" applyFont="1" applyFill="1" applyBorder="1" applyAlignment="1">
      <alignment horizontal="center" vertical="center"/>
      <protection/>
    </xf>
    <xf numFmtId="0" fontId="45" fillId="33" borderId="22" xfId="57" applyFont="1" applyFill="1" applyBorder="1" applyAlignment="1">
      <alignment horizontal="center" vertical="center"/>
      <protection/>
    </xf>
    <xf numFmtId="0" fontId="45" fillId="33" borderId="61" xfId="0" applyFont="1" applyFill="1" applyBorder="1" applyAlignment="1">
      <alignment horizontal="center" vertical="center"/>
    </xf>
    <xf numFmtId="10" fontId="45" fillId="38" borderId="15" xfId="0" applyNumberFormat="1" applyFont="1" applyFill="1" applyBorder="1" applyAlignment="1">
      <alignment horizontal="right" vertical="center"/>
    </xf>
    <xf numFmtId="183" fontId="45" fillId="33" borderId="0" xfId="62" applyNumberFormat="1" applyFont="1" applyFill="1" applyBorder="1" applyAlignment="1" applyProtection="1">
      <alignment vertical="center"/>
      <protection/>
    </xf>
    <xf numFmtId="186" fontId="45" fillId="33" borderId="15" xfId="0" applyNumberFormat="1" applyFont="1" applyFill="1" applyBorder="1" applyAlignment="1">
      <alignment horizontal="right" vertical="center"/>
    </xf>
    <xf numFmtId="186" fontId="45" fillId="33" borderId="18" xfId="0" applyNumberFormat="1" applyFont="1" applyFill="1" applyBorder="1" applyAlignment="1">
      <alignment horizontal="right" vertical="center"/>
    </xf>
    <xf numFmtId="186" fontId="45" fillId="33" borderId="46" xfId="0" applyNumberFormat="1" applyFont="1" applyFill="1" applyBorder="1" applyAlignment="1">
      <alignment horizontal="right" vertical="center"/>
    </xf>
    <xf numFmtId="186" fontId="45" fillId="33" borderId="18" xfId="57" applyNumberFormat="1" applyFont="1" applyFill="1" applyBorder="1" applyAlignment="1">
      <alignment horizontal="right" vertical="center"/>
      <protection/>
    </xf>
    <xf numFmtId="186" fontId="45" fillId="33" borderId="47" xfId="57" applyNumberFormat="1" applyFont="1" applyFill="1" applyBorder="1" applyAlignment="1">
      <alignment horizontal="right" vertical="center"/>
      <protection/>
    </xf>
    <xf numFmtId="186" fontId="45" fillId="33" borderId="41" xfId="0" applyNumberFormat="1" applyFont="1" applyFill="1" applyBorder="1" applyAlignment="1">
      <alignment horizontal="right" vertical="center"/>
    </xf>
    <xf numFmtId="186" fontId="45" fillId="33" borderId="47" xfId="0" applyNumberFormat="1" applyFont="1" applyFill="1" applyBorder="1" applyAlignment="1">
      <alignment horizontal="right" vertical="center"/>
    </xf>
    <xf numFmtId="186" fontId="45" fillId="33" borderId="37" xfId="0" applyNumberFormat="1" applyFont="1" applyFill="1" applyBorder="1" applyAlignment="1">
      <alignment horizontal="right" vertical="center"/>
    </xf>
    <xf numFmtId="2" fontId="45" fillId="35" borderId="31" xfId="0" applyNumberFormat="1" applyFont="1" applyFill="1" applyBorder="1" applyAlignment="1">
      <alignment horizontal="center" vertical="center"/>
    </xf>
    <xf numFmtId="2" fontId="45" fillId="35" borderId="62" xfId="0" applyNumberFormat="1" applyFont="1" applyFill="1" applyBorder="1" applyAlignment="1">
      <alignment horizontal="center" vertical="center"/>
    </xf>
    <xf numFmtId="2" fontId="45" fillId="35" borderId="63" xfId="0" applyNumberFormat="1" applyFont="1" applyFill="1" applyBorder="1" applyAlignment="1">
      <alignment horizontal="center" vertical="center"/>
    </xf>
    <xf numFmtId="4" fontId="45" fillId="34" borderId="20" xfId="0" applyNumberFormat="1" applyFont="1" applyFill="1" applyBorder="1" applyAlignment="1">
      <alignment horizontal="right" vertical="center"/>
    </xf>
    <xf numFmtId="3" fontId="45" fillId="34" borderId="47" xfId="0" applyNumberFormat="1" applyFont="1" applyFill="1" applyBorder="1" applyAlignment="1" applyProtection="1">
      <alignment horizontal="right" vertical="center"/>
      <protection locked="0"/>
    </xf>
    <xf numFmtId="3" fontId="45" fillId="33" borderId="64" xfId="0" applyNumberFormat="1" applyFont="1" applyFill="1" applyBorder="1" applyAlignment="1">
      <alignment horizontal="right" vertical="center"/>
    </xf>
    <xf numFmtId="0" fontId="45" fillId="33" borderId="0" xfId="0" applyNumberFormat="1" applyFont="1" applyFill="1" applyAlignment="1">
      <alignment horizontal="left" vertical="center" wrapText="1"/>
    </xf>
    <xf numFmtId="0" fontId="45" fillId="34" borderId="0" xfId="0" applyFont="1" applyFill="1" applyBorder="1" applyAlignment="1" applyProtection="1">
      <alignment horizontal="left" vertical="center"/>
      <protection locked="0"/>
    </xf>
    <xf numFmtId="49" fontId="45" fillId="34" borderId="0" xfId="0" applyNumberFormat="1" applyFont="1" applyFill="1" applyBorder="1" applyAlignment="1" applyProtection="1">
      <alignment horizontal="left" vertical="center"/>
      <protection locked="0"/>
    </xf>
    <xf numFmtId="0" fontId="45" fillId="33" borderId="65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66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5" borderId="67" xfId="0" applyFont="1" applyFill="1" applyBorder="1" applyAlignment="1">
      <alignment horizontal="center" vertical="center"/>
    </xf>
    <xf numFmtId="0" fontId="45" fillId="35" borderId="5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48" xfId="0" applyFont="1" applyBorder="1" applyAlignment="1">
      <alignment horizontal="left" vertical="center"/>
    </xf>
    <xf numFmtId="0" fontId="45" fillId="0" borderId="68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183" fontId="45" fillId="33" borderId="69" xfId="62" applyNumberFormat="1" applyFont="1" applyFill="1" applyBorder="1" applyAlignment="1" applyProtection="1">
      <alignment horizontal="center" vertical="center"/>
      <protection/>
    </xf>
    <xf numFmtId="183" fontId="45" fillId="33" borderId="11" xfId="62" applyNumberFormat="1" applyFont="1" applyFill="1" applyBorder="1" applyAlignment="1" applyProtection="1">
      <alignment horizontal="center" vertical="center"/>
      <protection/>
    </xf>
    <xf numFmtId="0" fontId="45" fillId="33" borderId="70" xfId="0" applyFont="1" applyFill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38" xfId="0" applyFont="1" applyFill="1" applyBorder="1" applyAlignment="1">
      <alignment horizontal="center" vertical="center" wrapText="1"/>
    </xf>
    <xf numFmtId="0" fontId="45" fillId="33" borderId="61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34" xfId="0" applyFont="1" applyFill="1" applyBorder="1" applyAlignment="1">
      <alignment horizontal="center" vertical="center" wrapText="1"/>
    </xf>
    <xf numFmtId="0" fontId="45" fillId="0" borderId="69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83" fontId="45" fillId="35" borderId="0" xfId="62" applyNumberFormat="1" applyFont="1" applyFill="1" applyBorder="1" applyAlignment="1" applyProtection="1">
      <alignment horizontal="center" vertical="center"/>
      <protection/>
    </xf>
    <xf numFmtId="0" fontId="45" fillId="35" borderId="72" xfId="0" applyFont="1" applyFill="1" applyBorder="1" applyAlignment="1">
      <alignment horizontal="left" vertical="center"/>
    </xf>
    <xf numFmtId="0" fontId="45" fillId="33" borderId="73" xfId="0" applyFont="1" applyFill="1" applyBorder="1" applyAlignment="1">
      <alignment horizontal="center" vertical="center"/>
    </xf>
    <xf numFmtId="0" fontId="45" fillId="33" borderId="74" xfId="0" applyFont="1" applyFill="1" applyBorder="1" applyAlignment="1">
      <alignment horizontal="center" vertical="center"/>
    </xf>
    <xf numFmtId="0" fontId="45" fillId="33" borderId="75" xfId="0" applyFont="1" applyFill="1" applyBorder="1" applyAlignment="1">
      <alignment horizontal="center" vertical="center"/>
    </xf>
    <xf numFmtId="4" fontId="45" fillId="35" borderId="31" xfId="0" applyNumberFormat="1" applyFont="1" applyFill="1" applyBorder="1" applyAlignment="1">
      <alignment horizontal="center" vertical="center" wrapText="1"/>
    </xf>
    <xf numFmtId="4" fontId="45" fillId="35" borderId="62" xfId="0" applyNumberFormat="1" applyFont="1" applyFill="1" applyBorder="1" applyAlignment="1">
      <alignment horizontal="center" vertical="center" wrapText="1"/>
    </xf>
    <xf numFmtId="4" fontId="45" fillId="35" borderId="63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2" fontId="45" fillId="35" borderId="31" xfId="0" applyNumberFormat="1" applyFont="1" applyFill="1" applyBorder="1" applyAlignment="1">
      <alignment horizontal="center" vertical="center"/>
    </xf>
    <xf numFmtId="2" fontId="45" fillId="35" borderId="62" xfId="0" applyNumberFormat="1" applyFont="1" applyFill="1" applyBorder="1" applyAlignment="1">
      <alignment horizontal="center" vertical="center"/>
    </xf>
    <xf numFmtId="2" fontId="45" fillId="35" borderId="63" xfId="0" applyNumberFormat="1" applyFont="1" applyFill="1" applyBorder="1" applyAlignment="1">
      <alignment horizontal="center" vertical="center"/>
    </xf>
    <xf numFmtId="0" fontId="45" fillId="33" borderId="69" xfId="0" applyFont="1" applyFill="1" applyBorder="1" applyAlignment="1">
      <alignment horizontal="center" vertical="center"/>
    </xf>
    <xf numFmtId="0" fontId="45" fillId="33" borderId="72" xfId="0" applyFont="1" applyFill="1" applyBorder="1" applyAlignment="1">
      <alignment horizontal="center" vertical="center"/>
    </xf>
    <xf numFmtId="0" fontId="45" fillId="33" borderId="76" xfId="0" applyFont="1" applyFill="1" applyBorder="1" applyAlignment="1">
      <alignment horizontal="center" vertical="center"/>
    </xf>
    <xf numFmtId="0" fontId="45" fillId="33" borderId="77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78" xfId="0" applyFont="1" applyFill="1" applyBorder="1" applyAlignment="1">
      <alignment horizontal="center" vertical="center"/>
    </xf>
    <xf numFmtId="3" fontId="45" fillId="35" borderId="31" xfId="0" applyNumberFormat="1" applyFont="1" applyFill="1" applyBorder="1" applyAlignment="1">
      <alignment horizontal="left" vertical="center" wrapText="1"/>
    </xf>
    <xf numFmtId="3" fontId="45" fillId="35" borderId="62" xfId="0" applyNumberFormat="1" applyFont="1" applyFill="1" applyBorder="1" applyAlignment="1">
      <alignment horizontal="left" vertical="center" wrapText="1"/>
    </xf>
    <xf numFmtId="3" fontId="45" fillId="35" borderId="63" xfId="0" applyNumberFormat="1" applyFont="1" applyFill="1" applyBorder="1" applyAlignment="1">
      <alignment horizontal="left" vertical="center" wrapText="1"/>
    </xf>
    <xf numFmtId="2" fontId="45" fillId="33" borderId="48" xfId="0" applyNumberFormat="1" applyFont="1" applyFill="1" applyBorder="1" applyAlignment="1">
      <alignment horizontal="center" vertical="center"/>
    </xf>
    <xf numFmtId="2" fontId="45" fillId="33" borderId="68" xfId="0" applyNumberFormat="1" applyFont="1" applyFill="1" applyBorder="1" applyAlignment="1">
      <alignment horizontal="center" vertical="center"/>
    </xf>
    <xf numFmtId="2" fontId="45" fillId="33" borderId="64" xfId="0" applyNumberFormat="1" applyFont="1" applyFill="1" applyBorder="1" applyAlignment="1">
      <alignment horizontal="center" vertical="center"/>
    </xf>
    <xf numFmtId="2" fontId="45" fillId="35" borderId="21" xfId="0" applyNumberFormat="1" applyFont="1" applyFill="1" applyBorder="1" applyAlignment="1">
      <alignment horizontal="center" vertical="center"/>
    </xf>
    <xf numFmtId="2" fontId="45" fillId="35" borderId="79" xfId="0" applyNumberFormat="1" applyFont="1" applyFill="1" applyBorder="1" applyAlignment="1">
      <alignment horizontal="center" vertical="center"/>
    </xf>
    <xf numFmtId="2" fontId="45" fillId="35" borderId="80" xfId="0" applyNumberFormat="1" applyFont="1" applyFill="1" applyBorder="1" applyAlignment="1">
      <alignment horizontal="center" vertical="center"/>
    </xf>
    <xf numFmtId="183" fontId="45" fillId="35" borderId="72" xfId="62" applyNumberFormat="1" applyFont="1" applyFill="1" applyBorder="1" applyAlignment="1" applyProtection="1">
      <alignment horizontal="left" vertical="center" wrapText="1"/>
      <protection/>
    </xf>
    <xf numFmtId="183" fontId="45" fillId="35" borderId="0" xfId="62" applyNumberFormat="1" applyFont="1" applyFill="1" applyBorder="1" applyAlignment="1" applyProtection="1">
      <alignment horizontal="center" vertical="center" wrapText="1"/>
      <protection/>
    </xf>
    <xf numFmtId="0" fontId="45" fillId="36" borderId="48" xfId="0" applyFont="1" applyFill="1" applyBorder="1" applyAlignment="1">
      <alignment horizontal="center" vertical="center"/>
    </xf>
    <xf numFmtId="0" fontId="45" fillId="36" borderId="68" xfId="0" applyFont="1" applyFill="1" applyBorder="1" applyAlignment="1">
      <alignment horizontal="center" vertical="center"/>
    </xf>
    <xf numFmtId="3" fontId="45" fillId="35" borderId="48" xfId="0" applyNumberFormat="1" applyFont="1" applyFill="1" applyBorder="1" applyAlignment="1">
      <alignment horizontal="right" vertical="center"/>
    </xf>
    <xf numFmtId="3" fontId="45" fillId="35" borderId="64" xfId="0" applyNumberFormat="1" applyFont="1" applyFill="1" applyBorder="1" applyAlignment="1">
      <alignment horizontal="right" vertical="center"/>
    </xf>
    <xf numFmtId="0" fontId="45" fillId="33" borderId="44" xfId="0" applyFont="1" applyFill="1" applyBorder="1" applyAlignment="1">
      <alignment horizontal="center" vertical="center" wrapText="1"/>
    </xf>
    <xf numFmtId="4" fontId="45" fillId="39" borderId="25" xfId="0" applyNumberFormat="1" applyFont="1" applyFill="1" applyBorder="1" applyAlignment="1">
      <alignment horizontal="center" vertical="center"/>
    </xf>
    <xf numFmtId="183" fontId="45" fillId="33" borderId="69" xfId="0" applyNumberFormat="1" applyFont="1" applyFill="1" applyBorder="1" applyAlignment="1">
      <alignment horizontal="center" vertical="center"/>
    </xf>
    <xf numFmtId="183" fontId="45" fillId="33" borderId="11" xfId="0" applyNumberFormat="1" applyFont="1" applyFill="1" applyBorder="1" applyAlignment="1">
      <alignment horizontal="center" vertical="center"/>
    </xf>
    <xf numFmtId="3" fontId="45" fillId="39" borderId="48" xfId="0" applyNumberFormat="1" applyFont="1" applyFill="1" applyBorder="1" applyAlignment="1">
      <alignment horizontal="right" vertical="center"/>
    </xf>
    <xf numFmtId="3" fontId="45" fillId="39" borderId="64" xfId="0" applyNumberFormat="1" applyFont="1" applyFill="1" applyBorder="1" applyAlignment="1">
      <alignment horizontal="right" vertical="center"/>
    </xf>
    <xf numFmtId="183" fontId="45" fillId="33" borderId="10" xfId="0" applyNumberFormat="1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/>
    </xf>
    <xf numFmtId="183" fontId="45" fillId="33" borderId="67" xfId="62" applyNumberFormat="1" applyFont="1" applyFill="1" applyBorder="1" applyAlignment="1" applyProtection="1">
      <alignment horizontal="center" vertical="center"/>
      <protection/>
    </xf>
    <xf numFmtId="183" fontId="45" fillId="33" borderId="70" xfId="62" applyNumberFormat="1" applyFont="1" applyFill="1" applyBorder="1" applyAlignment="1" applyProtection="1">
      <alignment horizontal="center" vertical="center"/>
      <protection/>
    </xf>
    <xf numFmtId="0" fontId="45" fillId="33" borderId="38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183" fontId="45" fillId="33" borderId="0" xfId="62" applyNumberFormat="1" applyFont="1" applyFill="1" applyBorder="1" applyAlignment="1" applyProtection="1">
      <alignment horizontal="center" vertical="center"/>
      <protection/>
    </xf>
    <xf numFmtId="0" fontId="45" fillId="35" borderId="65" xfId="0" applyFont="1" applyFill="1" applyBorder="1" applyAlignment="1">
      <alignment horizontal="center" vertical="center" wrapText="1"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66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183" fontId="45" fillId="35" borderId="67" xfId="62" applyNumberFormat="1" applyFont="1" applyFill="1" applyBorder="1" applyAlignment="1" applyProtection="1">
      <alignment horizontal="center" vertical="center"/>
      <protection/>
    </xf>
    <xf numFmtId="183" fontId="45" fillId="35" borderId="53" xfId="62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andard_A" xfId="62"/>
    <cellStyle name="Standard_A_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3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21" width="9.140625" style="2" customWidth="1"/>
    <col min="22" max="22" width="8.57421875" style="2" customWidth="1"/>
    <col min="23" max="16384" width="9.140625" style="2" customWidth="1"/>
  </cols>
  <sheetData>
    <row r="1" s="1" customFormat="1" ht="15" customHeight="1">
      <c r="AS1" s="1" t="s">
        <v>12</v>
      </c>
    </row>
    <row r="2" s="1" customFormat="1" ht="15" customHeight="1">
      <c r="AS2" s="1" t="s">
        <v>36</v>
      </c>
    </row>
    <row r="3" s="1" customFormat="1" ht="15" customHeight="1">
      <c r="AS3" s="1" t="s">
        <v>37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117</v>
      </c>
    </row>
    <row r="11" spans="2:3" s="1" customFormat="1" ht="15" customHeight="1">
      <c r="B11" s="1" t="s">
        <v>39</v>
      </c>
      <c r="C11" s="2" t="s">
        <v>149</v>
      </c>
    </row>
    <row r="12" s="1" customFormat="1" ht="15" customHeight="1"/>
    <row r="13" s="1" customFormat="1" ht="15" customHeight="1"/>
    <row r="14" spans="2:11" s="1" customFormat="1" ht="15" customHeight="1">
      <c r="B14" s="1" t="s">
        <v>73</v>
      </c>
      <c r="E14" s="285"/>
      <c r="F14" s="285"/>
      <c r="G14" s="285"/>
      <c r="H14" s="285"/>
      <c r="I14" s="285"/>
      <c r="J14" s="285"/>
      <c r="K14" s="285"/>
    </row>
    <row r="15" spans="2:11" s="1" customFormat="1" ht="15" customHeight="1">
      <c r="B15" s="1" t="s">
        <v>74</v>
      </c>
      <c r="E15" s="285"/>
      <c r="F15" s="285"/>
      <c r="G15" s="285"/>
      <c r="H15" s="285"/>
      <c r="I15" s="285"/>
      <c r="J15" s="285"/>
      <c r="K15" s="285"/>
    </row>
    <row r="16" spans="2:11" s="1" customFormat="1" ht="15" customHeight="1">
      <c r="B16" s="1" t="s">
        <v>84</v>
      </c>
      <c r="E16" s="285"/>
      <c r="F16" s="285"/>
      <c r="G16" s="285"/>
      <c r="H16" s="285"/>
      <c r="I16" s="285"/>
      <c r="J16" s="285"/>
      <c r="K16" s="285"/>
    </row>
    <row r="17" spans="5:11" s="1" customFormat="1" ht="15" customHeight="1">
      <c r="E17" s="3"/>
      <c r="F17" s="3"/>
      <c r="G17" s="3"/>
      <c r="H17" s="3"/>
      <c r="I17" s="3"/>
      <c r="J17" s="3"/>
      <c r="K17" s="3"/>
    </row>
    <row r="18" spans="2:11" s="4" customFormat="1" ht="15" customHeight="1">
      <c r="B18" s="4" t="s">
        <v>139</v>
      </c>
      <c r="E18" s="5"/>
      <c r="F18" s="6"/>
      <c r="G18" s="6"/>
      <c r="H18" s="6"/>
      <c r="I18" s="6"/>
      <c r="J18" s="6"/>
      <c r="K18" s="6"/>
    </row>
    <row r="19" spans="5:11" s="1" customFormat="1" ht="15" customHeight="1">
      <c r="E19" s="3"/>
      <c r="F19" s="3"/>
      <c r="G19" s="3"/>
      <c r="H19" s="3"/>
      <c r="I19" s="3"/>
      <c r="J19" s="3"/>
      <c r="K19" s="3"/>
    </row>
    <row r="20" spans="2:11" s="1" customFormat="1" ht="15" customHeight="1">
      <c r="B20" s="1" t="s">
        <v>40</v>
      </c>
      <c r="E20" s="285"/>
      <c r="F20" s="285"/>
      <c r="G20" s="285"/>
      <c r="H20" s="285"/>
      <c r="I20" s="285"/>
      <c r="J20" s="285"/>
      <c r="K20" s="285"/>
    </row>
    <row r="21" spans="5:11" s="1" customFormat="1" ht="15" customHeight="1">
      <c r="E21" s="3"/>
      <c r="F21" s="3"/>
      <c r="G21" s="3"/>
      <c r="H21" s="3"/>
      <c r="I21" s="3"/>
      <c r="J21" s="3"/>
      <c r="K21" s="3"/>
    </row>
    <row r="22" spans="2:11" s="1" customFormat="1" ht="15" customHeight="1">
      <c r="B22" s="1" t="s">
        <v>41</v>
      </c>
      <c r="D22" s="1" t="s">
        <v>13</v>
      </c>
      <c r="E22" s="285"/>
      <c r="F22" s="285"/>
      <c r="G22" s="285"/>
      <c r="H22" s="285"/>
      <c r="I22" s="285"/>
      <c r="J22" s="285"/>
      <c r="K22" s="285"/>
    </row>
    <row r="23" spans="5:11" s="1" customFormat="1" ht="15" customHeight="1">
      <c r="E23" s="3"/>
      <c r="F23" s="3"/>
      <c r="G23" s="3"/>
      <c r="H23" s="3"/>
      <c r="I23" s="3"/>
      <c r="J23" s="3"/>
      <c r="K23" s="3"/>
    </row>
    <row r="24" spans="4:11" s="1" customFormat="1" ht="15" customHeight="1">
      <c r="D24" s="1" t="s">
        <v>14</v>
      </c>
      <c r="E24" s="285"/>
      <c r="F24" s="285"/>
      <c r="G24" s="285"/>
      <c r="H24" s="285"/>
      <c r="I24" s="285"/>
      <c r="J24" s="285"/>
      <c r="K24" s="285"/>
    </row>
    <row r="25" spans="5:11" s="1" customFormat="1" ht="15" customHeight="1">
      <c r="E25" s="3"/>
      <c r="F25" s="3"/>
      <c r="G25" s="3"/>
      <c r="H25" s="3"/>
      <c r="I25" s="3"/>
      <c r="J25" s="3"/>
      <c r="K25" s="3"/>
    </row>
    <row r="26" spans="4:11" s="1" customFormat="1" ht="15" customHeight="1">
      <c r="D26" s="1" t="s">
        <v>38</v>
      </c>
      <c r="E26" s="285"/>
      <c r="F26" s="285"/>
      <c r="G26" s="285"/>
      <c r="H26" s="285"/>
      <c r="I26" s="285"/>
      <c r="J26" s="285"/>
      <c r="K26" s="285"/>
    </row>
    <row r="27" spans="5:11" s="1" customFormat="1" ht="15" customHeight="1">
      <c r="E27" s="3"/>
      <c r="F27" s="3"/>
      <c r="G27" s="3"/>
      <c r="H27" s="3"/>
      <c r="I27" s="3"/>
      <c r="J27" s="3"/>
      <c r="K27" s="3"/>
    </row>
    <row r="28" spans="2:11" s="1" customFormat="1" ht="15" customHeight="1">
      <c r="B28" s="1" t="s">
        <v>76</v>
      </c>
      <c r="E28" s="286"/>
      <c r="F28" s="286"/>
      <c r="G28" s="286"/>
      <c r="H28" s="286"/>
      <c r="I28" s="286"/>
      <c r="J28" s="286"/>
      <c r="K28" s="286"/>
    </row>
    <row r="29" spans="5:10" s="1" customFormat="1" ht="15" customHeight="1">
      <c r="E29" s="7"/>
      <c r="F29" s="7"/>
      <c r="G29" s="7"/>
      <c r="H29" s="7"/>
      <c r="I29" s="7"/>
      <c r="J29" s="7"/>
    </row>
    <row r="30" s="9" customFormat="1" ht="15" customHeight="1">
      <c r="B30" s="8" t="s">
        <v>75</v>
      </c>
    </row>
    <row r="31" spans="2:4" s="9" customFormat="1" ht="15" customHeight="1">
      <c r="B31" s="10" t="s">
        <v>123</v>
      </c>
      <c r="C31" s="11"/>
      <c r="D31" s="11"/>
    </row>
    <row r="32" spans="2:4" s="9" customFormat="1" ht="15" customHeight="1">
      <c r="B32" s="12"/>
      <c r="C32" s="13"/>
      <c r="D32" s="13"/>
    </row>
    <row r="33" spans="2:11" s="9" customFormat="1" ht="30" customHeight="1">
      <c r="B33" s="284" t="s">
        <v>240</v>
      </c>
      <c r="C33" s="284"/>
      <c r="D33" s="284"/>
      <c r="E33" s="284"/>
      <c r="F33" s="284"/>
      <c r="G33" s="284"/>
      <c r="H33" s="284"/>
      <c r="I33" s="284"/>
      <c r="J33" s="284"/>
      <c r="K33" s="284"/>
    </row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  <row r="326" s="9" customFormat="1" ht="15" customHeight="1"/>
  </sheetData>
  <sheetProtection selectLockedCells="1"/>
  <mergeCells count="9">
    <mergeCell ref="B33:K33"/>
    <mergeCell ref="E16:K16"/>
    <mergeCell ref="E24:K24"/>
    <mergeCell ref="E26:K26"/>
    <mergeCell ref="E28:K28"/>
    <mergeCell ref="E14:K14"/>
    <mergeCell ref="E15:K15"/>
    <mergeCell ref="E20:K20"/>
    <mergeCell ref="E22:K22"/>
  </mergeCells>
  <printOptions horizontalCentered="1"/>
  <pageMargins left="0.75" right="0.75" top="0.41" bottom="0.43" header="0.17" footer="0.17"/>
  <pageSetup fitToHeight="1" fitToWidth="1" horizontalDpi="600" verticalDpi="600" orientation="landscape" scale="99" r:id="rId2"/>
  <headerFooter alignWithMargins="0">
    <oddFooter>&amp;R&amp;"Arial Narrow,Regular"Страна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9" customWidth="1"/>
    <col min="3" max="3" width="65.7109375" style="9" customWidth="1"/>
    <col min="4" max="7" width="15.7109375" style="9" customWidth="1"/>
    <col min="8" max="8" width="9.140625" style="9" customWidth="1"/>
    <col min="9" max="16384" width="9.140625" style="9" customWidth="1"/>
  </cols>
  <sheetData>
    <row r="1" ht="15" customHeight="1">
      <c r="B1" s="15" t="s">
        <v>85</v>
      </c>
    </row>
    <row r="3" ht="15" customHeight="1">
      <c r="B3" s="15" t="str">
        <f>+CONCATENATE('Naslovna strana'!$B$14," ",'Naslovna strana'!$E$14)</f>
        <v>Назив енергетског субјекта: </v>
      </c>
    </row>
    <row r="4" ht="15" customHeight="1">
      <c r="B4" s="15" t="str">
        <f>+CONCATENATE('Naslovna strana'!$B$11," ",'Naslovna strana'!$C$11)</f>
        <v>Енергетска делатност: Јавно снабдевање природним гасом</v>
      </c>
    </row>
    <row r="5" ht="15" customHeight="1">
      <c r="B5" s="15" t="str">
        <f>+CONCATENATE('Naslovna strana'!$B$28," ",'Naslovna strana'!$E$28)</f>
        <v>Датум обраде: </v>
      </c>
    </row>
    <row r="6" ht="15" customHeight="1">
      <c r="B6" s="15"/>
    </row>
    <row r="8" spans="2:7" ht="15" customHeight="1">
      <c r="B8" s="293" t="s">
        <v>177</v>
      </c>
      <c r="C8" s="293"/>
      <c r="D8" s="293"/>
      <c r="E8" s="293"/>
      <c r="F8" s="293"/>
      <c r="G8" s="13"/>
    </row>
    <row r="9" spans="6:7" ht="15" customHeight="1" thickBot="1">
      <c r="F9" s="16" t="s">
        <v>118</v>
      </c>
      <c r="G9" s="16"/>
    </row>
    <row r="10" spans="2:6" ht="15" customHeight="1" thickTop="1">
      <c r="B10" s="287" t="s">
        <v>131</v>
      </c>
      <c r="C10" s="289" t="s">
        <v>42</v>
      </c>
      <c r="D10" s="289" t="s">
        <v>119</v>
      </c>
      <c r="E10" s="17">
        <f>'Naslovna strana'!E18-1</f>
        <v>-1</v>
      </c>
      <c r="F10" s="291">
        <f>'Naslovna strana'!E18</f>
        <v>0</v>
      </c>
    </row>
    <row r="11" spans="2:6" ht="15" customHeight="1">
      <c r="B11" s="288"/>
      <c r="C11" s="290"/>
      <c r="D11" s="290"/>
      <c r="E11" s="18" t="s">
        <v>130</v>
      </c>
      <c r="F11" s="292"/>
    </row>
    <row r="12" spans="2:6" ht="15" customHeight="1">
      <c r="B12" s="19" t="s">
        <v>15</v>
      </c>
      <c r="C12" s="20" t="s">
        <v>120</v>
      </c>
      <c r="D12" s="21" t="s">
        <v>145</v>
      </c>
      <c r="E12" s="22">
        <f>'2. Operativni troskovi'!E75</f>
        <v>0</v>
      </c>
      <c r="F12" s="23">
        <f>'2. Operativni troskovi'!F75</f>
        <v>0</v>
      </c>
    </row>
    <row r="13" spans="2:11" ht="15" customHeight="1">
      <c r="B13" s="24" t="s">
        <v>16</v>
      </c>
      <c r="C13" s="25" t="s">
        <v>121</v>
      </c>
      <c r="D13" s="26" t="s">
        <v>146</v>
      </c>
      <c r="E13" s="66"/>
      <c r="F13" s="27">
        <f>'3. Troskovi amortizacije'!H48</f>
        <v>0</v>
      </c>
      <c r="K13" s="13"/>
    </row>
    <row r="14" spans="2:6" ht="15" customHeight="1">
      <c r="B14" s="24" t="s">
        <v>17</v>
      </c>
      <c r="C14" s="25" t="s">
        <v>150</v>
      </c>
      <c r="D14" s="98" t="s">
        <v>151</v>
      </c>
      <c r="E14" s="66"/>
      <c r="F14" s="27">
        <f>'4. Nabavka prirodnog gasa'!E23</f>
        <v>0</v>
      </c>
    </row>
    <row r="15" spans="2:6" ht="15" customHeight="1">
      <c r="B15" s="24" t="s">
        <v>59</v>
      </c>
      <c r="C15" s="25" t="s">
        <v>207</v>
      </c>
      <c r="D15" s="98" t="s">
        <v>152</v>
      </c>
      <c r="E15" s="66"/>
      <c r="F15" s="27">
        <f>'5. Troskovi distribucije'!D11</f>
        <v>0</v>
      </c>
    </row>
    <row r="16" spans="2:6" ht="15" customHeight="1">
      <c r="B16" s="28" t="s">
        <v>23</v>
      </c>
      <c r="C16" s="29" t="s">
        <v>216</v>
      </c>
      <c r="D16" s="221" t="s">
        <v>217</v>
      </c>
      <c r="E16" s="66"/>
      <c r="F16" s="27">
        <f>'6. Poslovna dobit'!E13</f>
        <v>0</v>
      </c>
    </row>
    <row r="17" spans="2:6" ht="15" customHeight="1">
      <c r="B17" s="28" t="s">
        <v>70</v>
      </c>
      <c r="C17" s="29" t="s">
        <v>219</v>
      </c>
      <c r="D17" s="221" t="s">
        <v>220</v>
      </c>
      <c r="E17" s="30">
        <f>'7. Ostali prihodi'!D15</f>
        <v>0</v>
      </c>
      <c r="F17" s="27">
        <f>'7. Ostali prihodi'!E15</f>
        <v>0</v>
      </c>
    </row>
    <row r="18" spans="2:7" ht="15" customHeight="1">
      <c r="B18" s="32" t="s">
        <v>72</v>
      </c>
      <c r="C18" s="74" t="s">
        <v>122</v>
      </c>
      <c r="D18" s="34" t="s">
        <v>147</v>
      </c>
      <c r="E18" s="66"/>
      <c r="F18" s="282"/>
      <c r="G18" s="31"/>
    </row>
    <row r="19" spans="2:6" ht="15" customHeight="1" thickBot="1">
      <c r="B19" s="35" t="s">
        <v>83</v>
      </c>
      <c r="C19" s="36" t="s">
        <v>218</v>
      </c>
      <c r="D19" s="37" t="s">
        <v>148</v>
      </c>
      <c r="E19" s="215">
        <f>E12+E13+E14+E15+E16-E17+E18</f>
        <v>0</v>
      </c>
      <c r="F19" s="283">
        <f>F12+F13+F14+F15+F16-F17+F18</f>
        <v>0</v>
      </c>
    </row>
    <row r="20" spans="5:7" ht="15" customHeight="1" thickTop="1">
      <c r="E20" s="31"/>
      <c r="F20" s="31"/>
      <c r="G20" s="31"/>
    </row>
    <row r="21" ht="15" customHeight="1">
      <c r="P21" s="14"/>
    </row>
  </sheetData>
  <sheetProtection/>
  <mergeCells count="5">
    <mergeCell ref="B10:B11"/>
    <mergeCell ref="C10:C11"/>
    <mergeCell ref="D10:D11"/>
    <mergeCell ref="F10:F11"/>
    <mergeCell ref="B8:F8"/>
  </mergeCells>
  <printOptions horizontalCentered="1"/>
  <pageMargins left="0.17" right="0.17" top="1.66" bottom="0.44" header="0.5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5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42" customWidth="1"/>
    <col min="5" max="6" width="16.7109375" style="2" customWidth="1"/>
    <col min="7" max="7" width="10.7109375" style="2" customWidth="1"/>
    <col min="8" max="16384" width="9.140625" style="2" customWidth="1"/>
  </cols>
  <sheetData>
    <row r="1" spans="2:7" ht="15" customHeight="1">
      <c r="B1" s="15" t="s">
        <v>85</v>
      </c>
      <c r="C1" s="15"/>
      <c r="D1" s="44"/>
      <c r="E1" s="44"/>
      <c r="F1" s="44"/>
      <c r="G1" s="44"/>
    </row>
    <row r="2" spans="2:7" ht="15" customHeight="1">
      <c r="B2" s="9"/>
      <c r="C2" s="9"/>
      <c r="D2" s="44"/>
      <c r="E2" s="44"/>
      <c r="F2" s="44"/>
      <c r="G2" s="44"/>
    </row>
    <row r="3" spans="2:7" ht="15" customHeight="1">
      <c r="B3" s="1" t="str">
        <f>+CONCATENATE('Naslovna strana'!$B$14," ",'Naslovna strana'!$E$14)</f>
        <v>Назив енергетског субјекта: </v>
      </c>
      <c r="C3" s="1"/>
      <c r="D3" s="44"/>
      <c r="E3" s="44"/>
      <c r="F3" s="44"/>
      <c r="G3" s="44"/>
    </row>
    <row r="4" spans="2:7" ht="15" customHeight="1">
      <c r="B4" s="38" t="str">
        <f>+CONCATENATE('Naslovna strana'!$B$11," ",'Naslovna strana'!$C$11)</f>
        <v>Енергетска делатност: Јавно снабдевање природним гасом</v>
      </c>
      <c r="C4" s="38"/>
      <c r="D4" s="2"/>
      <c r="E4" s="44"/>
      <c r="F4" s="44"/>
      <c r="G4" s="44"/>
    </row>
    <row r="5" spans="2:3" ht="15" customHeight="1">
      <c r="B5" s="38" t="str">
        <f>+CONCATENATE('Naslovna strana'!$B$28," ",'Naslovna strana'!$E$28)</f>
        <v>Датум обраде: </v>
      </c>
      <c r="C5" s="38"/>
    </row>
    <row r="6" spans="2:3" ht="15" customHeight="1">
      <c r="B6" s="38"/>
      <c r="C6" s="38"/>
    </row>
    <row r="7" spans="2:7" ht="15" customHeight="1">
      <c r="B7" s="303" t="s">
        <v>231</v>
      </c>
      <c r="C7" s="303"/>
      <c r="D7" s="303"/>
      <c r="E7" s="303"/>
      <c r="F7" s="303"/>
      <c r="G7" s="303"/>
    </row>
    <row r="8" spans="4:7" s="9" customFormat="1" ht="15" customHeight="1" thickBot="1">
      <c r="D8" s="46"/>
      <c r="E8" s="47"/>
      <c r="F8" s="47"/>
      <c r="G8" s="48" t="s">
        <v>1</v>
      </c>
    </row>
    <row r="9" spans="2:7" s="9" customFormat="1" ht="15" customHeight="1" thickTop="1">
      <c r="B9" s="304" t="s">
        <v>131</v>
      </c>
      <c r="C9" s="306" t="s">
        <v>140</v>
      </c>
      <c r="D9" s="306" t="s">
        <v>42</v>
      </c>
      <c r="E9" s="49">
        <f>'Naslovna strana'!E18-1</f>
        <v>-1</v>
      </c>
      <c r="F9" s="298">
        <f>'Naslovna strana'!E18</f>
        <v>0</v>
      </c>
      <c r="G9" s="291" t="s">
        <v>138</v>
      </c>
    </row>
    <row r="10" spans="2:7" s="9" customFormat="1" ht="15" customHeight="1">
      <c r="B10" s="305"/>
      <c r="C10" s="307"/>
      <c r="D10" s="307"/>
      <c r="E10" s="18" t="s">
        <v>130</v>
      </c>
      <c r="F10" s="299"/>
      <c r="G10" s="300"/>
    </row>
    <row r="11" spans="2:7" s="9" customFormat="1" ht="15" customHeight="1">
      <c r="B11" s="263" t="s">
        <v>15</v>
      </c>
      <c r="C11" s="251">
        <v>51</v>
      </c>
      <c r="D11" s="50" t="s">
        <v>237</v>
      </c>
      <c r="E11" s="51">
        <f>E12+E13+E16+E21+E22</f>
        <v>0</v>
      </c>
      <c r="F11" s="52">
        <f>F12+F13+F16+F21+F22</f>
        <v>0</v>
      </c>
      <c r="G11" s="275">
        <f aca="true" t="shared" si="0" ref="G11:G75">IF(E11=0,0,F11/E11*100)</f>
        <v>0</v>
      </c>
    </row>
    <row r="12" spans="2:7" s="9" customFormat="1" ht="15" customHeight="1">
      <c r="B12" s="264" t="s">
        <v>77</v>
      </c>
      <c r="C12" s="252">
        <v>511</v>
      </c>
      <c r="D12" s="238" t="s">
        <v>78</v>
      </c>
      <c r="E12" s="54"/>
      <c r="F12" s="55"/>
      <c r="G12" s="270">
        <f>IF(E12=0,0,F12/E12*100)</f>
        <v>0</v>
      </c>
    </row>
    <row r="13" spans="2:7" s="9" customFormat="1" ht="15" customHeight="1">
      <c r="B13" s="24" t="s">
        <v>49</v>
      </c>
      <c r="C13" s="253">
        <v>512</v>
      </c>
      <c r="D13" s="239" t="s">
        <v>43</v>
      </c>
      <c r="E13" s="56">
        <f>E14+E15</f>
        <v>0</v>
      </c>
      <c r="F13" s="57">
        <f>F14+F15</f>
        <v>0</v>
      </c>
      <c r="G13" s="271">
        <f t="shared" si="0"/>
        <v>0</v>
      </c>
    </row>
    <row r="14" spans="2:7" s="9" customFormat="1" ht="15" customHeight="1">
      <c r="B14" s="58" t="s">
        <v>153</v>
      </c>
      <c r="C14" s="254"/>
      <c r="D14" s="240" t="s">
        <v>86</v>
      </c>
      <c r="E14" s="60"/>
      <c r="F14" s="60"/>
      <c r="G14" s="271">
        <f t="shared" si="0"/>
        <v>0</v>
      </c>
    </row>
    <row r="15" spans="2:7" s="9" customFormat="1" ht="15" customHeight="1">
      <c r="B15" s="58" t="s">
        <v>154</v>
      </c>
      <c r="C15" s="254"/>
      <c r="D15" s="240" t="s">
        <v>87</v>
      </c>
      <c r="E15" s="60"/>
      <c r="F15" s="60"/>
      <c r="G15" s="271">
        <f t="shared" si="0"/>
        <v>0</v>
      </c>
    </row>
    <row r="16" spans="2:7" s="9" customFormat="1" ht="15" customHeight="1">
      <c r="B16" s="28" t="s">
        <v>50</v>
      </c>
      <c r="C16" s="254">
        <v>513</v>
      </c>
      <c r="D16" s="240" t="s">
        <v>24</v>
      </c>
      <c r="E16" s="61">
        <f>E17+E18+E19+E20</f>
        <v>0</v>
      </c>
      <c r="F16" s="57">
        <f>F17+F18+F19+F20</f>
        <v>0</v>
      </c>
      <c r="G16" s="271">
        <f t="shared" si="0"/>
        <v>0</v>
      </c>
    </row>
    <row r="17" spans="2:7" s="9" customFormat="1" ht="15" customHeight="1">
      <c r="B17" s="58" t="s">
        <v>156</v>
      </c>
      <c r="C17" s="254"/>
      <c r="D17" s="240" t="s">
        <v>88</v>
      </c>
      <c r="E17" s="60"/>
      <c r="F17" s="60"/>
      <c r="G17" s="271">
        <f t="shared" si="0"/>
        <v>0</v>
      </c>
    </row>
    <row r="18" spans="2:7" s="9" customFormat="1" ht="15" customHeight="1">
      <c r="B18" s="58" t="s">
        <v>157</v>
      </c>
      <c r="C18" s="254"/>
      <c r="D18" s="240" t="s">
        <v>89</v>
      </c>
      <c r="E18" s="60"/>
      <c r="F18" s="60"/>
      <c r="G18" s="271">
        <f t="shared" si="0"/>
        <v>0</v>
      </c>
    </row>
    <row r="19" spans="2:7" s="9" customFormat="1" ht="15" customHeight="1">
      <c r="B19" s="58" t="s">
        <v>158</v>
      </c>
      <c r="C19" s="254"/>
      <c r="D19" s="240" t="s">
        <v>124</v>
      </c>
      <c r="E19" s="59"/>
      <c r="F19" s="59"/>
      <c r="G19" s="271">
        <f t="shared" si="0"/>
        <v>0</v>
      </c>
    </row>
    <row r="20" spans="2:7" s="9" customFormat="1" ht="15" customHeight="1">
      <c r="B20" s="58" t="s">
        <v>159</v>
      </c>
      <c r="C20" s="254"/>
      <c r="D20" s="240" t="s">
        <v>90</v>
      </c>
      <c r="E20" s="237"/>
      <c r="F20" s="237"/>
      <c r="G20" s="272">
        <f t="shared" si="0"/>
        <v>0</v>
      </c>
    </row>
    <row r="21" spans="2:7" s="9" customFormat="1" ht="15" customHeight="1">
      <c r="B21" s="265" t="s">
        <v>227</v>
      </c>
      <c r="C21" s="255">
        <v>514</v>
      </c>
      <c r="D21" s="241" t="s">
        <v>228</v>
      </c>
      <c r="E21" s="242"/>
      <c r="F21" s="242"/>
      <c r="G21" s="273">
        <f t="shared" si="0"/>
        <v>0</v>
      </c>
    </row>
    <row r="22" spans="2:7" s="9" customFormat="1" ht="15" customHeight="1">
      <c r="B22" s="266" t="s">
        <v>229</v>
      </c>
      <c r="C22" s="256">
        <v>515</v>
      </c>
      <c r="D22" s="244" t="s">
        <v>230</v>
      </c>
      <c r="E22" s="243"/>
      <c r="F22" s="243"/>
      <c r="G22" s="274">
        <f t="shared" si="0"/>
        <v>0</v>
      </c>
    </row>
    <row r="23" spans="2:7" s="9" customFormat="1" ht="15" customHeight="1">
      <c r="B23" s="263" t="s">
        <v>16</v>
      </c>
      <c r="C23" s="251">
        <v>52</v>
      </c>
      <c r="D23" s="62" t="s">
        <v>25</v>
      </c>
      <c r="E23" s="51">
        <f>E24+E25+E26+E27+E28+E29+E30+E31+E32</f>
        <v>0</v>
      </c>
      <c r="F23" s="51">
        <f>F24+F25+F26+F27+F28+F29+F30+F31+F32</f>
        <v>0</v>
      </c>
      <c r="G23" s="275">
        <f t="shared" si="0"/>
        <v>0</v>
      </c>
    </row>
    <row r="24" spans="2:7" s="9" customFormat="1" ht="15" customHeight="1">
      <c r="B24" s="264" t="s">
        <v>79</v>
      </c>
      <c r="C24" s="257">
        <v>520</v>
      </c>
      <c r="D24" s="63" t="s">
        <v>80</v>
      </c>
      <c r="E24" s="64"/>
      <c r="F24" s="64"/>
      <c r="G24" s="270">
        <f t="shared" si="0"/>
        <v>0</v>
      </c>
    </row>
    <row r="25" spans="2:7" s="9" customFormat="1" ht="15" customHeight="1">
      <c r="B25" s="24" t="s">
        <v>81</v>
      </c>
      <c r="C25" s="258">
        <v>521</v>
      </c>
      <c r="D25" s="40" t="s">
        <v>82</v>
      </c>
      <c r="E25" s="66"/>
      <c r="F25" s="66"/>
      <c r="G25" s="271">
        <f t="shared" si="0"/>
        <v>0</v>
      </c>
    </row>
    <row r="26" spans="2:7" s="9" customFormat="1" ht="15" customHeight="1">
      <c r="B26" s="24" t="s">
        <v>51</v>
      </c>
      <c r="C26" s="258">
        <v>522</v>
      </c>
      <c r="D26" s="40" t="s">
        <v>44</v>
      </c>
      <c r="E26" s="66"/>
      <c r="F26" s="66"/>
      <c r="G26" s="271">
        <f t="shared" si="0"/>
        <v>0</v>
      </c>
    </row>
    <row r="27" spans="2:7" s="9" customFormat="1" ht="15" customHeight="1">
      <c r="B27" s="24" t="s">
        <v>52</v>
      </c>
      <c r="C27" s="258">
        <v>523</v>
      </c>
      <c r="D27" s="40" t="s">
        <v>45</v>
      </c>
      <c r="E27" s="66"/>
      <c r="F27" s="66"/>
      <c r="G27" s="271">
        <f t="shared" si="0"/>
        <v>0</v>
      </c>
    </row>
    <row r="28" spans="2:12" s="9" customFormat="1" ht="15" customHeight="1">
      <c r="B28" s="24" t="s">
        <v>160</v>
      </c>
      <c r="C28" s="258">
        <v>524</v>
      </c>
      <c r="D28" s="40" t="s">
        <v>46</v>
      </c>
      <c r="E28" s="66"/>
      <c r="F28" s="66"/>
      <c r="G28" s="271">
        <f t="shared" si="0"/>
        <v>0</v>
      </c>
      <c r="L28" s="14"/>
    </row>
    <row r="29" spans="2:7" s="9" customFormat="1" ht="15" customHeight="1">
      <c r="B29" s="24" t="s">
        <v>161</v>
      </c>
      <c r="C29" s="258">
        <v>525</v>
      </c>
      <c r="D29" s="40" t="s">
        <v>47</v>
      </c>
      <c r="E29" s="66"/>
      <c r="F29" s="66"/>
      <c r="G29" s="271">
        <f t="shared" si="0"/>
        <v>0</v>
      </c>
    </row>
    <row r="30" spans="2:7" s="9" customFormat="1" ht="15" customHeight="1">
      <c r="B30" s="24" t="s">
        <v>162</v>
      </c>
      <c r="C30" s="258">
        <v>526</v>
      </c>
      <c r="D30" s="40" t="s">
        <v>238</v>
      </c>
      <c r="E30" s="66"/>
      <c r="F30" s="66"/>
      <c r="G30" s="271">
        <f t="shared" si="0"/>
        <v>0</v>
      </c>
    </row>
    <row r="31" spans="2:7" s="9" customFormat="1" ht="15" customHeight="1">
      <c r="B31" s="28" t="s">
        <v>163</v>
      </c>
      <c r="C31" s="259">
        <v>528</v>
      </c>
      <c r="D31" s="29" t="s">
        <v>259</v>
      </c>
      <c r="E31" s="60"/>
      <c r="F31" s="60"/>
      <c r="G31" s="271"/>
    </row>
    <row r="32" spans="2:7" s="9" customFormat="1" ht="15" customHeight="1">
      <c r="B32" s="28" t="s">
        <v>253</v>
      </c>
      <c r="C32" s="259">
        <v>529</v>
      </c>
      <c r="D32" s="29" t="s">
        <v>48</v>
      </c>
      <c r="E32" s="61">
        <f>E33+E34+E35+E36+E37</f>
        <v>0</v>
      </c>
      <c r="F32" s="61">
        <f>F33+F34+F35+F36+F37</f>
        <v>0</v>
      </c>
      <c r="G32" s="271">
        <f t="shared" si="0"/>
        <v>0</v>
      </c>
    </row>
    <row r="33" spans="2:7" s="9" customFormat="1" ht="15" customHeight="1">
      <c r="B33" s="39" t="s">
        <v>254</v>
      </c>
      <c r="C33" s="258"/>
      <c r="D33" s="40" t="s">
        <v>91</v>
      </c>
      <c r="E33" s="66"/>
      <c r="F33" s="66"/>
      <c r="G33" s="271">
        <f t="shared" si="0"/>
        <v>0</v>
      </c>
    </row>
    <row r="34" spans="2:7" s="9" customFormat="1" ht="15" customHeight="1">
      <c r="B34" s="39" t="s">
        <v>255</v>
      </c>
      <c r="C34" s="258"/>
      <c r="D34" s="40" t="s">
        <v>92</v>
      </c>
      <c r="E34" s="66"/>
      <c r="F34" s="66"/>
      <c r="G34" s="271">
        <f t="shared" si="0"/>
        <v>0</v>
      </c>
    </row>
    <row r="35" spans="2:7" s="9" customFormat="1" ht="15" customHeight="1">
      <c r="B35" s="58" t="s">
        <v>256</v>
      </c>
      <c r="C35" s="259"/>
      <c r="D35" s="29" t="s">
        <v>93</v>
      </c>
      <c r="E35" s="60"/>
      <c r="F35" s="60"/>
      <c r="G35" s="271">
        <f t="shared" si="0"/>
        <v>0</v>
      </c>
    </row>
    <row r="36" spans="2:7" s="9" customFormat="1" ht="15" customHeight="1">
      <c r="B36" s="58" t="s">
        <v>257</v>
      </c>
      <c r="C36" s="259"/>
      <c r="D36" s="29" t="s">
        <v>141</v>
      </c>
      <c r="E36" s="60"/>
      <c r="F36" s="60"/>
      <c r="G36" s="271">
        <f t="shared" si="0"/>
        <v>0</v>
      </c>
    </row>
    <row r="37" spans="2:7" s="9" customFormat="1" ht="15" customHeight="1">
      <c r="B37" s="41" t="s">
        <v>258</v>
      </c>
      <c r="C37" s="260"/>
      <c r="D37" s="33" t="s">
        <v>94</v>
      </c>
      <c r="E37" s="67"/>
      <c r="F37" s="67"/>
      <c r="G37" s="276">
        <f t="shared" si="0"/>
        <v>0</v>
      </c>
    </row>
    <row r="38" spans="2:7" s="9" customFormat="1" ht="15" customHeight="1">
      <c r="B38" s="263" t="s">
        <v>17</v>
      </c>
      <c r="C38" s="251">
        <v>53</v>
      </c>
      <c r="D38" s="62" t="s">
        <v>26</v>
      </c>
      <c r="E38" s="51">
        <f>E39+E40+E43+E44+E47+E48+E49+E50+E51</f>
        <v>0</v>
      </c>
      <c r="F38" s="52">
        <f>F39+F40+F43+F44+F47+F48+F49+F50+F51</f>
        <v>0</v>
      </c>
      <c r="G38" s="275">
        <f t="shared" si="0"/>
        <v>0</v>
      </c>
    </row>
    <row r="39" spans="2:7" s="9" customFormat="1" ht="15" customHeight="1">
      <c r="B39" s="264" t="s">
        <v>18</v>
      </c>
      <c r="C39" s="257">
        <v>530</v>
      </c>
      <c r="D39" s="63" t="s">
        <v>53</v>
      </c>
      <c r="E39" s="64"/>
      <c r="F39" s="64"/>
      <c r="G39" s="270">
        <f t="shared" si="0"/>
        <v>0</v>
      </c>
    </row>
    <row r="40" spans="2:7" s="9" customFormat="1" ht="15" customHeight="1">
      <c r="B40" s="24" t="s">
        <v>19</v>
      </c>
      <c r="C40" s="258">
        <v>531</v>
      </c>
      <c r="D40" s="40" t="s">
        <v>28</v>
      </c>
      <c r="E40" s="56">
        <f>E41+E42</f>
        <v>0</v>
      </c>
      <c r="F40" s="57">
        <f>F41+F42</f>
        <v>0</v>
      </c>
      <c r="G40" s="271">
        <f t="shared" si="0"/>
        <v>0</v>
      </c>
    </row>
    <row r="41" spans="2:7" s="9" customFormat="1" ht="15" customHeight="1">
      <c r="B41" s="39" t="s">
        <v>95</v>
      </c>
      <c r="C41" s="258"/>
      <c r="D41" s="40" t="s">
        <v>125</v>
      </c>
      <c r="E41" s="66"/>
      <c r="F41" s="66"/>
      <c r="G41" s="271">
        <f t="shared" si="0"/>
        <v>0</v>
      </c>
    </row>
    <row r="42" spans="2:7" s="9" customFormat="1" ht="15" customHeight="1">
      <c r="B42" s="39" t="s">
        <v>96</v>
      </c>
      <c r="C42" s="258"/>
      <c r="D42" s="40" t="s">
        <v>97</v>
      </c>
      <c r="E42" s="66"/>
      <c r="F42" s="66"/>
      <c r="G42" s="271">
        <f t="shared" si="0"/>
        <v>0</v>
      </c>
    </row>
    <row r="43" spans="2:7" s="9" customFormat="1" ht="15" customHeight="1">
      <c r="B43" s="24" t="s">
        <v>20</v>
      </c>
      <c r="C43" s="258">
        <v>532</v>
      </c>
      <c r="D43" s="40" t="s">
        <v>27</v>
      </c>
      <c r="E43" s="65"/>
      <c r="F43" s="103"/>
      <c r="G43" s="271">
        <f t="shared" si="0"/>
        <v>0</v>
      </c>
    </row>
    <row r="44" spans="2:7" s="9" customFormat="1" ht="15" customHeight="1">
      <c r="B44" s="24" t="s">
        <v>21</v>
      </c>
      <c r="C44" s="258">
        <v>533</v>
      </c>
      <c r="D44" s="40" t="s">
        <v>260</v>
      </c>
      <c r="E44" s="56">
        <f>E45+E46</f>
        <v>0</v>
      </c>
      <c r="F44" s="56">
        <f>F45+F46</f>
        <v>0</v>
      </c>
      <c r="G44" s="271">
        <f t="shared" si="0"/>
        <v>0</v>
      </c>
    </row>
    <row r="45" spans="2:7" s="9" customFormat="1" ht="15" customHeight="1">
      <c r="B45" s="39" t="s">
        <v>164</v>
      </c>
      <c r="C45" s="258"/>
      <c r="D45" s="40" t="s">
        <v>126</v>
      </c>
      <c r="E45" s="66"/>
      <c r="F45" s="66"/>
      <c r="G45" s="271">
        <f t="shared" si="0"/>
        <v>0</v>
      </c>
    </row>
    <row r="46" spans="2:7" s="9" customFormat="1" ht="15" customHeight="1">
      <c r="B46" s="39" t="s">
        <v>165</v>
      </c>
      <c r="C46" s="258"/>
      <c r="D46" s="40" t="s">
        <v>269</v>
      </c>
      <c r="E46" s="66"/>
      <c r="F46" s="66"/>
      <c r="G46" s="271">
        <f t="shared" si="0"/>
        <v>0</v>
      </c>
    </row>
    <row r="47" spans="2:7" s="9" customFormat="1" ht="15" customHeight="1">
      <c r="B47" s="24" t="s">
        <v>22</v>
      </c>
      <c r="C47" s="258">
        <v>534</v>
      </c>
      <c r="D47" s="40" t="s">
        <v>54</v>
      </c>
      <c r="E47" s="66"/>
      <c r="F47" s="66"/>
      <c r="G47" s="271">
        <f t="shared" si="0"/>
        <v>0</v>
      </c>
    </row>
    <row r="48" spans="2:7" s="9" customFormat="1" ht="15" customHeight="1">
      <c r="B48" s="24" t="s">
        <v>56</v>
      </c>
      <c r="C48" s="258">
        <v>535</v>
      </c>
      <c r="D48" s="40" t="s">
        <v>29</v>
      </c>
      <c r="E48" s="66"/>
      <c r="F48" s="66"/>
      <c r="G48" s="271">
        <f t="shared" si="0"/>
        <v>0</v>
      </c>
    </row>
    <row r="49" spans="2:7" s="9" customFormat="1" ht="15" customHeight="1">
      <c r="B49" s="24" t="s">
        <v>57</v>
      </c>
      <c r="C49" s="258">
        <v>536</v>
      </c>
      <c r="D49" s="40" t="s">
        <v>55</v>
      </c>
      <c r="E49" s="66"/>
      <c r="F49" s="66"/>
      <c r="G49" s="271">
        <f t="shared" si="0"/>
        <v>0</v>
      </c>
    </row>
    <row r="50" spans="2:7" s="9" customFormat="1" ht="15" customHeight="1">
      <c r="B50" s="28" t="s">
        <v>58</v>
      </c>
      <c r="C50" s="259">
        <v>537</v>
      </c>
      <c r="D50" s="29" t="s">
        <v>127</v>
      </c>
      <c r="E50" s="60"/>
      <c r="F50" s="60"/>
      <c r="G50" s="271">
        <f t="shared" si="0"/>
        <v>0</v>
      </c>
    </row>
    <row r="51" spans="2:7" s="9" customFormat="1" ht="15" customHeight="1">
      <c r="B51" s="28" t="s">
        <v>166</v>
      </c>
      <c r="C51" s="259">
        <v>539</v>
      </c>
      <c r="D51" s="29" t="s">
        <v>280</v>
      </c>
      <c r="E51" s="59"/>
      <c r="F51" s="59"/>
      <c r="G51" s="271">
        <f t="shared" si="0"/>
        <v>0</v>
      </c>
    </row>
    <row r="52" spans="2:7" s="9" customFormat="1" ht="15" customHeight="1">
      <c r="B52" s="263" t="s">
        <v>59</v>
      </c>
      <c r="C52" s="251">
        <v>55</v>
      </c>
      <c r="D52" s="62" t="s">
        <v>30</v>
      </c>
      <c r="E52" s="51">
        <f>E53+E58+E59+E65+E66+E67+E70+E71</f>
        <v>0</v>
      </c>
      <c r="F52" s="52">
        <f>F53+F58+F59+F65+F66+F67+F70+F71</f>
        <v>0</v>
      </c>
      <c r="G52" s="275">
        <f t="shared" si="0"/>
        <v>0</v>
      </c>
    </row>
    <row r="53" spans="2:7" s="9" customFormat="1" ht="15" customHeight="1">
      <c r="B53" s="264" t="s">
        <v>62</v>
      </c>
      <c r="C53" s="257">
        <v>550</v>
      </c>
      <c r="D53" s="63" t="s">
        <v>31</v>
      </c>
      <c r="E53" s="68">
        <f>E54+E55+E56+E57</f>
        <v>0</v>
      </c>
      <c r="F53" s="68">
        <f>F54+F55+F56+F57</f>
        <v>0</v>
      </c>
      <c r="G53" s="270">
        <f t="shared" si="0"/>
        <v>0</v>
      </c>
    </row>
    <row r="54" spans="2:7" s="9" customFormat="1" ht="30" customHeight="1">
      <c r="B54" s="53" t="s">
        <v>167</v>
      </c>
      <c r="C54" s="257"/>
      <c r="D54" s="63" t="s">
        <v>261</v>
      </c>
      <c r="E54" s="64"/>
      <c r="F54" s="64"/>
      <c r="G54" s="271">
        <f t="shared" si="0"/>
        <v>0</v>
      </c>
    </row>
    <row r="55" spans="2:7" s="9" customFormat="1" ht="15" customHeight="1">
      <c r="B55" s="53" t="s">
        <v>168</v>
      </c>
      <c r="C55" s="257"/>
      <c r="D55" s="63" t="s">
        <v>128</v>
      </c>
      <c r="E55" s="64"/>
      <c r="F55" s="64"/>
      <c r="G55" s="271">
        <f t="shared" si="0"/>
        <v>0</v>
      </c>
    </row>
    <row r="56" spans="2:7" s="9" customFormat="1" ht="15" customHeight="1">
      <c r="B56" s="53" t="s">
        <v>169</v>
      </c>
      <c r="C56" s="257"/>
      <c r="D56" s="40" t="s">
        <v>98</v>
      </c>
      <c r="E56" s="64"/>
      <c r="F56" s="64"/>
      <c r="G56" s="271">
        <f t="shared" si="0"/>
        <v>0</v>
      </c>
    </row>
    <row r="57" spans="2:7" s="9" customFormat="1" ht="15" customHeight="1">
      <c r="B57" s="53" t="s">
        <v>170</v>
      </c>
      <c r="C57" s="257"/>
      <c r="D57" s="63" t="s">
        <v>264</v>
      </c>
      <c r="E57" s="64"/>
      <c r="F57" s="64"/>
      <c r="G57" s="271">
        <f t="shared" si="0"/>
        <v>0</v>
      </c>
    </row>
    <row r="58" spans="2:7" s="9" customFormat="1" ht="15" customHeight="1">
      <c r="B58" s="24" t="s">
        <v>63</v>
      </c>
      <c r="C58" s="258">
        <v>551</v>
      </c>
      <c r="D58" s="40" t="s">
        <v>32</v>
      </c>
      <c r="E58" s="66"/>
      <c r="F58" s="66"/>
      <c r="G58" s="271">
        <f t="shared" si="0"/>
        <v>0</v>
      </c>
    </row>
    <row r="59" spans="2:7" s="9" customFormat="1" ht="15" customHeight="1">
      <c r="B59" s="24" t="s">
        <v>64</v>
      </c>
      <c r="C59" s="258">
        <v>552</v>
      </c>
      <c r="D59" s="40" t="s">
        <v>33</v>
      </c>
      <c r="E59" s="56">
        <f>E60+E61+E62+E63+E64</f>
        <v>0</v>
      </c>
      <c r="F59" s="56">
        <f>F60+F61+F62+F63+F64</f>
        <v>0</v>
      </c>
      <c r="G59" s="271">
        <f t="shared" si="0"/>
        <v>0</v>
      </c>
    </row>
    <row r="60" spans="2:7" s="9" customFormat="1" ht="15" customHeight="1">
      <c r="B60" s="39" t="s">
        <v>99</v>
      </c>
      <c r="C60" s="258"/>
      <c r="D60" s="40" t="s">
        <v>100</v>
      </c>
      <c r="E60" s="66"/>
      <c r="F60" s="66"/>
      <c r="G60" s="271">
        <f t="shared" si="0"/>
        <v>0</v>
      </c>
    </row>
    <row r="61" spans="2:7" s="9" customFormat="1" ht="15" customHeight="1">
      <c r="B61" s="39" t="s">
        <v>101</v>
      </c>
      <c r="C61" s="258"/>
      <c r="D61" s="40" t="s">
        <v>102</v>
      </c>
      <c r="E61" s="66"/>
      <c r="F61" s="66"/>
      <c r="G61" s="271">
        <f t="shared" si="0"/>
        <v>0</v>
      </c>
    </row>
    <row r="62" spans="2:7" s="9" customFormat="1" ht="15" customHeight="1">
      <c r="B62" s="39" t="s">
        <v>171</v>
      </c>
      <c r="C62" s="258"/>
      <c r="D62" s="40" t="s">
        <v>265</v>
      </c>
      <c r="E62" s="66"/>
      <c r="F62" s="66"/>
      <c r="G62" s="271"/>
    </row>
    <row r="63" spans="2:7" s="9" customFormat="1" ht="15" customHeight="1">
      <c r="B63" s="39" t="s">
        <v>262</v>
      </c>
      <c r="C63" s="258"/>
      <c r="D63" s="40" t="s">
        <v>266</v>
      </c>
      <c r="E63" s="66"/>
      <c r="F63" s="66"/>
      <c r="G63" s="271"/>
    </row>
    <row r="64" spans="2:7" s="9" customFormat="1" ht="15" customHeight="1">
      <c r="B64" s="39" t="s">
        <v>263</v>
      </c>
      <c r="C64" s="258"/>
      <c r="D64" s="40" t="s">
        <v>103</v>
      </c>
      <c r="E64" s="66"/>
      <c r="F64" s="66"/>
      <c r="G64" s="271">
        <f t="shared" si="0"/>
        <v>0</v>
      </c>
    </row>
    <row r="65" spans="2:7" s="9" customFormat="1" ht="15" customHeight="1">
      <c r="B65" s="24" t="s">
        <v>65</v>
      </c>
      <c r="C65" s="258">
        <v>553</v>
      </c>
      <c r="D65" s="40" t="s">
        <v>34</v>
      </c>
      <c r="E65" s="66"/>
      <c r="F65" s="66"/>
      <c r="G65" s="271">
        <f t="shared" si="0"/>
        <v>0</v>
      </c>
    </row>
    <row r="66" spans="2:7" s="9" customFormat="1" ht="15" customHeight="1">
      <c r="B66" s="24" t="s">
        <v>66</v>
      </c>
      <c r="C66" s="258">
        <v>554</v>
      </c>
      <c r="D66" s="40" t="s">
        <v>60</v>
      </c>
      <c r="E66" s="66"/>
      <c r="F66" s="66"/>
      <c r="G66" s="271">
        <f t="shared" si="0"/>
        <v>0</v>
      </c>
    </row>
    <row r="67" spans="2:7" s="9" customFormat="1" ht="15" customHeight="1">
      <c r="B67" s="24" t="s">
        <v>67</v>
      </c>
      <c r="C67" s="258">
        <v>555</v>
      </c>
      <c r="D67" s="40" t="s">
        <v>267</v>
      </c>
      <c r="E67" s="56">
        <f>E68+E69</f>
        <v>0</v>
      </c>
      <c r="F67" s="56">
        <f>F68+F69</f>
        <v>0</v>
      </c>
      <c r="G67" s="271">
        <f t="shared" si="0"/>
        <v>0</v>
      </c>
    </row>
    <row r="68" spans="2:7" s="9" customFormat="1" ht="15" customHeight="1">
      <c r="B68" s="39" t="s">
        <v>172</v>
      </c>
      <c r="C68" s="258"/>
      <c r="D68" s="40" t="s">
        <v>104</v>
      </c>
      <c r="E68" s="66"/>
      <c r="F68" s="66"/>
      <c r="G68" s="271">
        <f t="shared" si="0"/>
        <v>0</v>
      </c>
    </row>
    <row r="69" spans="2:7" s="9" customFormat="1" ht="15" customHeight="1">
      <c r="B69" s="39" t="s">
        <v>173</v>
      </c>
      <c r="C69" s="258"/>
      <c r="D69" s="40" t="s">
        <v>268</v>
      </c>
      <c r="E69" s="66"/>
      <c r="F69" s="66"/>
      <c r="G69" s="271">
        <f t="shared" si="0"/>
        <v>0</v>
      </c>
    </row>
    <row r="70" spans="2:7" s="9" customFormat="1" ht="15" customHeight="1">
      <c r="B70" s="24" t="s">
        <v>68</v>
      </c>
      <c r="C70" s="258">
        <v>556</v>
      </c>
      <c r="D70" s="40" t="s">
        <v>61</v>
      </c>
      <c r="E70" s="66"/>
      <c r="F70" s="66"/>
      <c r="G70" s="271">
        <f t="shared" si="0"/>
        <v>0</v>
      </c>
    </row>
    <row r="71" spans="2:7" s="9" customFormat="1" ht="15" customHeight="1">
      <c r="B71" s="24" t="s">
        <v>69</v>
      </c>
      <c r="C71" s="258">
        <v>559</v>
      </c>
      <c r="D71" s="40" t="s">
        <v>35</v>
      </c>
      <c r="E71" s="56">
        <f>E72+E73</f>
        <v>0</v>
      </c>
      <c r="F71" s="56">
        <f>F72+F73</f>
        <v>0</v>
      </c>
      <c r="G71" s="271">
        <f t="shared" si="0"/>
        <v>0</v>
      </c>
    </row>
    <row r="72" spans="2:7" s="9" customFormat="1" ht="15" customHeight="1">
      <c r="B72" s="39" t="s">
        <v>174</v>
      </c>
      <c r="C72" s="258"/>
      <c r="D72" s="40" t="s">
        <v>129</v>
      </c>
      <c r="E72" s="66"/>
      <c r="F72" s="66"/>
      <c r="G72" s="271">
        <f t="shared" si="0"/>
        <v>0</v>
      </c>
    </row>
    <row r="73" spans="2:7" s="9" customFormat="1" ht="15" customHeight="1">
      <c r="B73" s="41" t="s">
        <v>175</v>
      </c>
      <c r="C73" s="260"/>
      <c r="D73" s="33" t="s">
        <v>105</v>
      </c>
      <c r="E73" s="67"/>
      <c r="F73" s="67"/>
      <c r="G73" s="276">
        <f t="shared" si="0"/>
        <v>0</v>
      </c>
    </row>
    <row r="74" spans="2:7" s="9" customFormat="1" ht="30" customHeight="1">
      <c r="B74" s="267" t="s">
        <v>23</v>
      </c>
      <c r="C74" s="261"/>
      <c r="D74" s="69" t="s">
        <v>137</v>
      </c>
      <c r="E74" s="70"/>
      <c r="F74" s="70"/>
      <c r="G74" s="275">
        <f t="shared" si="0"/>
        <v>0</v>
      </c>
    </row>
    <row r="75" spans="2:7" s="9" customFormat="1" ht="15" customHeight="1" thickBot="1">
      <c r="B75" s="211" t="s">
        <v>70</v>
      </c>
      <c r="C75" s="262"/>
      <c r="D75" s="104" t="s">
        <v>176</v>
      </c>
      <c r="E75" s="105">
        <f>E11+E23+E38+E52+E74</f>
        <v>0</v>
      </c>
      <c r="F75" s="105">
        <f>F11+F23+F38+F52+F74</f>
        <v>0</v>
      </c>
      <c r="G75" s="277">
        <f t="shared" si="0"/>
        <v>0</v>
      </c>
    </row>
    <row r="76" ht="15" customHeight="1" thickTop="1"/>
    <row r="78" spans="2:6" ht="15" customHeight="1">
      <c r="B78" s="303" t="s">
        <v>142</v>
      </c>
      <c r="C78" s="303"/>
      <c r="D78" s="303"/>
      <c r="E78" s="303"/>
      <c r="F78" s="303"/>
    </row>
    <row r="79" ht="15" customHeight="1" thickBot="1"/>
    <row r="80" spans="2:6" s="99" customFormat="1" ht="15" customHeight="1" thickTop="1">
      <c r="B80" s="296" t="s">
        <v>131</v>
      </c>
      <c r="C80" s="308" t="s">
        <v>42</v>
      </c>
      <c r="D80" s="309"/>
      <c r="E80" s="100">
        <f>'Naslovna strana'!E18-1</f>
        <v>-1</v>
      </c>
      <c r="F80" s="301">
        <f>'Naslovna strana'!E18</f>
        <v>0</v>
      </c>
    </row>
    <row r="81" spans="2:6" ht="15" customHeight="1">
      <c r="B81" s="297"/>
      <c r="C81" s="310"/>
      <c r="D81" s="311"/>
      <c r="E81" s="101" t="s">
        <v>130</v>
      </c>
      <c r="F81" s="302"/>
    </row>
    <row r="82" spans="2:6" ht="15" customHeight="1" thickBot="1">
      <c r="B82" s="71" t="s">
        <v>15</v>
      </c>
      <c r="C82" s="294" t="s">
        <v>143</v>
      </c>
      <c r="D82" s="295"/>
      <c r="E82" s="72"/>
      <c r="F82" s="73"/>
    </row>
    <row r="83" ht="15" customHeight="1" thickTop="1"/>
    <row r="85" ht="15" customHeight="1">
      <c r="D85" s="42">
        <f>D84*1.25%</f>
        <v>0</v>
      </c>
    </row>
  </sheetData>
  <sheetProtection/>
  <mergeCells count="11">
    <mergeCell ref="C80:D81"/>
    <mergeCell ref="C82:D82"/>
    <mergeCell ref="B80:B81"/>
    <mergeCell ref="F9:F10"/>
    <mergeCell ref="G9:G10"/>
    <mergeCell ref="F80:F81"/>
    <mergeCell ref="B7:G7"/>
    <mergeCell ref="B9:B10"/>
    <mergeCell ref="D9:D10"/>
    <mergeCell ref="C9:C10"/>
    <mergeCell ref="B78:F78"/>
  </mergeCells>
  <printOptions horizontalCentered="1"/>
  <pageMargins left="0.2" right="0.17" top="0.44" bottom="0.32" header="0.17" footer="0.17"/>
  <pageSetup fitToHeight="1" fitToWidth="1" horizontalDpi="600" verticalDpi="600" orientation="portrait" scale="60" r:id="rId1"/>
  <headerFooter alignWithMargins="0">
    <oddFooter>&amp;R&amp;"Arial Narrow,Regular"Страна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77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9.140625" style="45" customWidth="1"/>
    <col min="3" max="3" width="84.57421875" style="2" customWidth="1"/>
    <col min="4" max="8" width="30.7109375" style="2" customWidth="1"/>
    <col min="9" max="9" width="20.7109375" style="2" customWidth="1"/>
    <col min="10" max="10" width="26.140625" style="2" customWidth="1"/>
    <col min="11" max="14" width="20.7109375" style="2" customWidth="1"/>
    <col min="15" max="15" width="26.421875" style="2" customWidth="1"/>
    <col min="16" max="20" width="20.7109375" style="2" customWidth="1"/>
    <col min="21" max="16384" width="9.140625" style="2" customWidth="1"/>
  </cols>
  <sheetData>
    <row r="1" ht="15" customHeight="1">
      <c r="B1" s="15" t="s">
        <v>85</v>
      </c>
    </row>
    <row r="2" ht="15" customHeight="1">
      <c r="B2" s="9"/>
    </row>
    <row r="3" ht="15" customHeight="1">
      <c r="B3" s="1" t="str">
        <f>+CONCATENATE('Naslovna strana'!$B$14," ",'Naslovna strana'!$E$14)</f>
        <v>Назив енергетског субјекта: </v>
      </c>
    </row>
    <row r="4" ht="15" customHeight="1">
      <c r="B4" s="15" t="str">
        <f>+CONCATENATE('Naslovna strana'!$B$11," ",'Naslovna strana'!$C$11)</f>
        <v>Енергетска делатност: Јавно снабдевање природним гасом</v>
      </c>
    </row>
    <row r="5" ht="15" customHeight="1">
      <c r="B5" s="38" t="str">
        <f>+CONCATENATE('Naslovna strana'!$B$28," ",'Naslovna strana'!$E$28)</f>
        <v>Датум обраде: </v>
      </c>
    </row>
    <row r="6" ht="15" customHeight="1">
      <c r="B6" s="15"/>
    </row>
    <row r="7" spans="2:15" ht="15" customHeight="1">
      <c r="B7" s="12"/>
      <c r="C7" s="12"/>
      <c r="D7" s="12"/>
      <c r="E7" s="12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2:8" ht="15" customHeight="1">
      <c r="B8" s="318" t="s">
        <v>232</v>
      </c>
      <c r="C8" s="318"/>
      <c r="D8" s="318"/>
      <c r="E8" s="318"/>
      <c r="F8" s="318"/>
      <c r="G8" s="318"/>
      <c r="H8" s="318"/>
    </row>
    <row r="9" spans="2:8" ht="15" customHeight="1" thickBot="1">
      <c r="B9" s="140"/>
      <c r="C9" s="140"/>
      <c r="D9" s="140"/>
      <c r="E9" s="140"/>
      <c r="F9" s="140"/>
      <c r="G9" s="140"/>
      <c r="H9" s="141" t="s">
        <v>1</v>
      </c>
    </row>
    <row r="10" spans="2:8" s="107" customFormat="1" ht="13.5" customHeight="1" thickTop="1">
      <c r="B10" s="319" t="s">
        <v>131</v>
      </c>
      <c r="C10" s="312" t="s">
        <v>178</v>
      </c>
      <c r="D10" s="312" t="s">
        <v>250</v>
      </c>
      <c r="E10" s="322" t="s">
        <v>106</v>
      </c>
      <c r="F10" s="312" t="s">
        <v>179</v>
      </c>
      <c r="G10" s="312" t="s">
        <v>251</v>
      </c>
      <c r="H10" s="315" t="s">
        <v>180</v>
      </c>
    </row>
    <row r="11" spans="2:8" s="107" customFormat="1" ht="13.5" customHeight="1">
      <c r="B11" s="320"/>
      <c r="C11" s="313"/>
      <c r="D11" s="313"/>
      <c r="E11" s="323"/>
      <c r="F11" s="313"/>
      <c r="G11" s="313"/>
      <c r="H11" s="316"/>
    </row>
    <row r="12" spans="2:8" s="107" customFormat="1" ht="13.5" customHeight="1">
      <c r="B12" s="320"/>
      <c r="C12" s="313"/>
      <c r="D12" s="313"/>
      <c r="E12" s="323"/>
      <c r="F12" s="313"/>
      <c r="G12" s="313"/>
      <c r="H12" s="316"/>
    </row>
    <row r="13" spans="2:8" s="107" customFormat="1" ht="13.5" customHeight="1">
      <c r="B13" s="320"/>
      <c r="C13" s="313"/>
      <c r="D13" s="313"/>
      <c r="E13" s="323"/>
      <c r="F13" s="313"/>
      <c r="G13" s="313"/>
      <c r="H13" s="316"/>
    </row>
    <row r="14" spans="2:8" s="107" customFormat="1" ht="31.5" customHeight="1">
      <c r="B14" s="321"/>
      <c r="C14" s="314"/>
      <c r="D14" s="313"/>
      <c r="E14" s="323"/>
      <c r="F14" s="314"/>
      <c r="G14" s="314"/>
      <c r="H14" s="317"/>
    </row>
    <row r="15" spans="2:8" s="108" customFormat="1" ht="15" customHeight="1">
      <c r="B15" s="109">
        <v>1</v>
      </c>
      <c r="C15" s="110" t="s">
        <v>133</v>
      </c>
      <c r="D15" s="110" t="s">
        <v>134</v>
      </c>
      <c r="E15" s="110" t="s">
        <v>135</v>
      </c>
      <c r="F15" s="111" t="s">
        <v>136</v>
      </c>
      <c r="G15" s="111" t="s">
        <v>181</v>
      </c>
      <c r="H15" s="112" t="s">
        <v>182</v>
      </c>
    </row>
    <row r="16" spans="2:8" s="107" customFormat="1" ht="15" customHeight="1">
      <c r="B16" s="113" t="s">
        <v>15</v>
      </c>
      <c r="C16" s="114" t="s">
        <v>2</v>
      </c>
      <c r="D16" s="115">
        <f>D17+D21</f>
        <v>0</v>
      </c>
      <c r="E16" s="115"/>
      <c r="F16" s="115">
        <f>F17+F21</f>
        <v>0</v>
      </c>
      <c r="G16" s="115">
        <f>G17+G21</f>
        <v>0</v>
      </c>
      <c r="H16" s="116">
        <f>H17+H21</f>
        <v>0</v>
      </c>
    </row>
    <row r="17" spans="2:8" s="107" customFormat="1" ht="15" customHeight="1">
      <c r="B17" s="113" t="s">
        <v>77</v>
      </c>
      <c r="C17" s="114" t="s">
        <v>71</v>
      </c>
      <c r="D17" s="115">
        <f>D18+D19+D20</f>
        <v>0</v>
      </c>
      <c r="E17" s="115"/>
      <c r="F17" s="115">
        <f>F18+F19+F20</f>
        <v>0</v>
      </c>
      <c r="G17" s="115">
        <f>G18+G19+G20</f>
        <v>0</v>
      </c>
      <c r="H17" s="116">
        <f>H18+H19+H20</f>
        <v>0</v>
      </c>
    </row>
    <row r="18" spans="2:8" s="107" customFormat="1" ht="15" customHeight="1">
      <c r="B18" s="113" t="s">
        <v>183</v>
      </c>
      <c r="C18" s="117"/>
      <c r="D18" s="118"/>
      <c r="E18" s="118"/>
      <c r="F18" s="119"/>
      <c r="G18" s="120">
        <f>IF(E18=0,0,F18*50%/E18)</f>
        <v>0</v>
      </c>
      <c r="H18" s="121">
        <f>D18+G18</f>
        <v>0</v>
      </c>
    </row>
    <row r="19" spans="2:8" s="107" customFormat="1" ht="15" customHeight="1">
      <c r="B19" s="113" t="s">
        <v>184</v>
      </c>
      <c r="C19" s="117"/>
      <c r="D19" s="118"/>
      <c r="E19" s="118"/>
      <c r="F19" s="119"/>
      <c r="G19" s="120">
        <f aca="true" t="shared" si="0" ref="G19:G24">IF(E19=0,0,F19*50%/E19)</f>
        <v>0</v>
      </c>
      <c r="H19" s="121">
        <f>D19+G19</f>
        <v>0</v>
      </c>
    </row>
    <row r="20" spans="2:8" s="107" customFormat="1" ht="15" customHeight="1">
      <c r="B20" s="113" t="s">
        <v>185</v>
      </c>
      <c r="C20" s="117"/>
      <c r="D20" s="118"/>
      <c r="E20" s="118"/>
      <c r="F20" s="119"/>
      <c r="G20" s="120">
        <f t="shared" si="0"/>
        <v>0</v>
      </c>
      <c r="H20" s="121">
        <f>D20+G20</f>
        <v>0</v>
      </c>
    </row>
    <row r="21" spans="2:8" s="107" customFormat="1" ht="15" customHeight="1">
      <c r="B21" s="113" t="s">
        <v>49</v>
      </c>
      <c r="C21" s="114" t="s">
        <v>3</v>
      </c>
      <c r="D21" s="115">
        <f>D22+D23+D24</f>
        <v>0</v>
      </c>
      <c r="E21" s="115"/>
      <c r="F21" s="115">
        <f>F22+F23+F24</f>
        <v>0</v>
      </c>
      <c r="G21" s="115">
        <f>G22+G23+G24</f>
        <v>0</v>
      </c>
      <c r="H21" s="116">
        <f>H22+H23+H24</f>
        <v>0</v>
      </c>
    </row>
    <row r="22" spans="2:8" s="107" customFormat="1" ht="15" customHeight="1">
      <c r="B22" s="113" t="s">
        <v>153</v>
      </c>
      <c r="C22" s="117"/>
      <c r="D22" s="118"/>
      <c r="E22" s="118"/>
      <c r="F22" s="119"/>
      <c r="G22" s="120">
        <f t="shared" si="0"/>
        <v>0</v>
      </c>
      <c r="H22" s="121">
        <f>D22+G22</f>
        <v>0</v>
      </c>
    </row>
    <row r="23" spans="2:8" s="107" customFormat="1" ht="15" customHeight="1">
      <c r="B23" s="113" t="s">
        <v>154</v>
      </c>
      <c r="C23" s="117"/>
      <c r="D23" s="118"/>
      <c r="E23" s="118"/>
      <c r="F23" s="119"/>
      <c r="G23" s="120">
        <f t="shared" si="0"/>
        <v>0</v>
      </c>
      <c r="H23" s="121">
        <f>D23+G23</f>
        <v>0</v>
      </c>
    </row>
    <row r="24" spans="2:8" s="107" customFormat="1" ht="15" customHeight="1">
      <c r="B24" s="113" t="s">
        <v>155</v>
      </c>
      <c r="C24" s="117"/>
      <c r="D24" s="118"/>
      <c r="E24" s="118"/>
      <c r="F24" s="119"/>
      <c r="G24" s="120">
        <f t="shared" si="0"/>
        <v>0</v>
      </c>
      <c r="H24" s="121">
        <f>D24+G24</f>
        <v>0</v>
      </c>
    </row>
    <row r="25" spans="2:8" s="107" customFormat="1" ht="15" customHeight="1">
      <c r="B25" s="113" t="s">
        <v>16</v>
      </c>
      <c r="C25" s="122" t="s">
        <v>4</v>
      </c>
      <c r="D25" s="120">
        <f>D26+D30+D34</f>
        <v>0</v>
      </c>
      <c r="E25" s="120"/>
      <c r="F25" s="120">
        <f>F26+F30+F34</f>
        <v>0</v>
      </c>
      <c r="G25" s="120">
        <f>G26+G30+G34</f>
        <v>0</v>
      </c>
      <c r="H25" s="121">
        <f>H26+H30+H34</f>
        <v>0</v>
      </c>
    </row>
    <row r="26" spans="2:8" s="107" customFormat="1" ht="12.75">
      <c r="B26" s="113" t="s">
        <v>79</v>
      </c>
      <c r="C26" s="114" t="s">
        <v>0</v>
      </c>
      <c r="D26" s="115">
        <f>D27+D28+D29</f>
        <v>0</v>
      </c>
      <c r="E26" s="115"/>
      <c r="F26" s="115">
        <f>F27+F28+F29</f>
        <v>0</v>
      </c>
      <c r="G26" s="115">
        <f>G27+G28+G29</f>
        <v>0</v>
      </c>
      <c r="H26" s="116">
        <f>H27+H28+H29</f>
        <v>0</v>
      </c>
    </row>
    <row r="27" spans="2:8" s="107" customFormat="1" ht="15" customHeight="1">
      <c r="B27" s="113" t="s">
        <v>108</v>
      </c>
      <c r="C27" s="117"/>
      <c r="D27" s="118"/>
      <c r="E27" s="118"/>
      <c r="F27" s="119"/>
      <c r="G27" s="120">
        <f aca="true" t="shared" si="1" ref="G27:G46">IF(E27=0,0,F27*50%/E27)</f>
        <v>0</v>
      </c>
      <c r="H27" s="121">
        <f>D27+G27</f>
        <v>0</v>
      </c>
    </row>
    <row r="28" spans="2:8" s="107" customFormat="1" ht="15" customHeight="1">
      <c r="B28" s="113" t="s">
        <v>109</v>
      </c>
      <c r="C28" s="117"/>
      <c r="D28" s="118"/>
      <c r="E28" s="118"/>
      <c r="F28" s="119"/>
      <c r="G28" s="120">
        <f t="shared" si="1"/>
        <v>0</v>
      </c>
      <c r="H28" s="121">
        <f>D28+G28</f>
        <v>0</v>
      </c>
    </row>
    <row r="29" spans="2:8" s="107" customFormat="1" ht="15" customHeight="1">
      <c r="B29" s="113" t="s">
        <v>110</v>
      </c>
      <c r="C29" s="117"/>
      <c r="D29" s="118"/>
      <c r="E29" s="118"/>
      <c r="F29" s="119"/>
      <c r="G29" s="120">
        <f t="shared" si="1"/>
        <v>0</v>
      </c>
      <c r="H29" s="121">
        <f>D29+G29</f>
        <v>0</v>
      </c>
    </row>
    <row r="30" spans="2:8" s="107" customFormat="1" ht="15" customHeight="1">
      <c r="B30" s="113" t="s">
        <v>81</v>
      </c>
      <c r="C30" s="114" t="s">
        <v>5</v>
      </c>
      <c r="D30" s="115">
        <f>D31+D32+D33</f>
        <v>0</v>
      </c>
      <c r="E30" s="115"/>
      <c r="F30" s="115">
        <f>F31+F32+F33</f>
        <v>0</v>
      </c>
      <c r="G30" s="115">
        <f>G31+G32+G33</f>
        <v>0</v>
      </c>
      <c r="H30" s="116">
        <f>H31+H32+H33</f>
        <v>0</v>
      </c>
    </row>
    <row r="31" spans="2:8" s="107" customFormat="1" ht="15" customHeight="1">
      <c r="B31" s="113" t="s">
        <v>111</v>
      </c>
      <c r="C31" s="117"/>
      <c r="D31" s="118"/>
      <c r="E31" s="118"/>
      <c r="F31" s="119"/>
      <c r="G31" s="120">
        <f t="shared" si="1"/>
        <v>0</v>
      </c>
      <c r="H31" s="121">
        <f>D31+G31</f>
        <v>0</v>
      </c>
    </row>
    <row r="32" spans="2:8" s="107" customFormat="1" ht="15" customHeight="1">
      <c r="B32" s="113" t="s">
        <v>112</v>
      </c>
      <c r="C32" s="117"/>
      <c r="D32" s="118"/>
      <c r="E32" s="118"/>
      <c r="F32" s="119"/>
      <c r="G32" s="120">
        <f t="shared" si="1"/>
        <v>0</v>
      </c>
      <c r="H32" s="121">
        <f>D32+G32</f>
        <v>0</v>
      </c>
    </row>
    <row r="33" spans="2:8" s="107" customFormat="1" ht="15" customHeight="1">
      <c r="B33" s="113" t="s">
        <v>113</v>
      </c>
      <c r="C33" s="117"/>
      <c r="D33" s="118"/>
      <c r="E33" s="118"/>
      <c r="F33" s="119"/>
      <c r="G33" s="120">
        <f t="shared" si="1"/>
        <v>0</v>
      </c>
      <c r="H33" s="121">
        <f>D33+G33</f>
        <v>0</v>
      </c>
    </row>
    <row r="34" spans="2:8" s="107" customFormat="1" ht="15" customHeight="1">
      <c r="B34" s="113" t="s">
        <v>51</v>
      </c>
      <c r="C34" s="114" t="s">
        <v>3</v>
      </c>
      <c r="D34" s="115">
        <f>D35+D36+D37</f>
        <v>0</v>
      </c>
      <c r="E34" s="115"/>
      <c r="F34" s="115">
        <f>F35+F36+F37</f>
        <v>0</v>
      </c>
      <c r="G34" s="115">
        <f>G35+G36+G37</f>
        <v>0</v>
      </c>
      <c r="H34" s="116">
        <f>H35+H36+H37</f>
        <v>0</v>
      </c>
    </row>
    <row r="35" spans="2:8" s="107" customFormat="1" ht="15" customHeight="1">
      <c r="B35" s="113" t="s">
        <v>114</v>
      </c>
      <c r="C35" s="117"/>
      <c r="D35" s="118"/>
      <c r="E35" s="118"/>
      <c r="F35" s="119"/>
      <c r="G35" s="120">
        <f t="shared" si="1"/>
        <v>0</v>
      </c>
      <c r="H35" s="121">
        <f>D35+G35</f>
        <v>0</v>
      </c>
    </row>
    <row r="36" spans="2:8" s="107" customFormat="1" ht="15" customHeight="1">
      <c r="B36" s="113" t="s">
        <v>115</v>
      </c>
      <c r="C36" s="117"/>
      <c r="D36" s="118"/>
      <c r="E36" s="118"/>
      <c r="F36" s="119"/>
      <c r="G36" s="120">
        <f t="shared" si="1"/>
        <v>0</v>
      </c>
      <c r="H36" s="121">
        <f>D36+G36</f>
        <v>0</v>
      </c>
    </row>
    <row r="37" spans="2:8" s="107" customFormat="1" ht="15" customHeight="1">
      <c r="B37" s="113" t="s">
        <v>116</v>
      </c>
      <c r="C37" s="117"/>
      <c r="D37" s="118"/>
      <c r="E37" s="118"/>
      <c r="F37" s="119"/>
      <c r="G37" s="120">
        <f t="shared" si="1"/>
        <v>0</v>
      </c>
      <c r="H37" s="121">
        <f>D37+G37</f>
        <v>0</v>
      </c>
    </row>
    <row r="38" spans="2:8" s="107" customFormat="1" ht="15" customHeight="1">
      <c r="B38" s="113" t="s">
        <v>17</v>
      </c>
      <c r="C38" s="114" t="s">
        <v>241</v>
      </c>
      <c r="D38" s="115">
        <f>D39+D40+D41</f>
        <v>0</v>
      </c>
      <c r="E38" s="115"/>
      <c r="F38" s="115">
        <f>F39+F40+F41</f>
        <v>0</v>
      </c>
      <c r="G38" s="115">
        <f>G39+G40+G41</f>
        <v>0</v>
      </c>
      <c r="H38" s="116">
        <f>H39+H40+H41</f>
        <v>0</v>
      </c>
    </row>
    <row r="39" spans="2:8" s="107" customFormat="1" ht="15" customHeight="1">
      <c r="B39" s="123" t="s">
        <v>18</v>
      </c>
      <c r="C39" s="124"/>
      <c r="D39" s="125"/>
      <c r="E39" s="125"/>
      <c r="F39" s="119"/>
      <c r="G39" s="120">
        <f t="shared" si="1"/>
        <v>0</v>
      </c>
      <c r="H39" s="121">
        <f>D39+G39</f>
        <v>0</v>
      </c>
    </row>
    <row r="40" spans="2:8" s="107" customFormat="1" ht="15" customHeight="1">
      <c r="B40" s="123" t="s">
        <v>19</v>
      </c>
      <c r="C40" s="124"/>
      <c r="D40" s="125"/>
      <c r="E40" s="125"/>
      <c r="F40" s="119"/>
      <c r="G40" s="120">
        <f t="shared" si="1"/>
        <v>0</v>
      </c>
      <c r="H40" s="121">
        <f>D40+G40</f>
        <v>0</v>
      </c>
    </row>
    <row r="41" spans="2:8" s="107" customFormat="1" ht="15" customHeight="1">
      <c r="B41" s="123" t="s">
        <v>20</v>
      </c>
      <c r="C41" s="124"/>
      <c r="D41" s="125"/>
      <c r="E41" s="125"/>
      <c r="F41" s="119"/>
      <c r="G41" s="120">
        <f t="shared" si="1"/>
        <v>0</v>
      </c>
      <c r="H41" s="121">
        <f>D41+G41</f>
        <v>0</v>
      </c>
    </row>
    <row r="42" spans="2:8" s="107" customFormat="1" ht="15" customHeight="1">
      <c r="B42" s="126" t="s">
        <v>6</v>
      </c>
      <c r="C42" s="127" t="s">
        <v>186</v>
      </c>
      <c r="D42" s="128">
        <f>D16+D25+D38</f>
        <v>0</v>
      </c>
      <c r="E42" s="128"/>
      <c r="F42" s="128">
        <f>F16+F25+F38</f>
        <v>0</v>
      </c>
      <c r="G42" s="128">
        <f>G16+G25+G38</f>
        <v>0</v>
      </c>
      <c r="H42" s="129">
        <f>H16+H25+H38</f>
        <v>0</v>
      </c>
    </row>
    <row r="43" spans="2:8" s="107" customFormat="1" ht="15" customHeight="1">
      <c r="B43" s="113" t="s">
        <v>23</v>
      </c>
      <c r="C43" s="122" t="s">
        <v>10</v>
      </c>
      <c r="D43" s="119"/>
      <c r="E43" s="119"/>
      <c r="F43" s="119"/>
      <c r="G43" s="120">
        <f t="shared" si="1"/>
        <v>0</v>
      </c>
      <c r="H43" s="121">
        <f>D43+G43</f>
        <v>0</v>
      </c>
    </row>
    <row r="44" spans="2:8" s="107" customFormat="1" ht="15" customHeight="1">
      <c r="B44" s="113" t="s">
        <v>70</v>
      </c>
      <c r="C44" s="122" t="s">
        <v>242</v>
      </c>
      <c r="D44" s="119"/>
      <c r="E44" s="119"/>
      <c r="F44" s="119"/>
      <c r="G44" s="120">
        <f t="shared" si="1"/>
        <v>0</v>
      </c>
      <c r="H44" s="121">
        <f>D44+G44</f>
        <v>0</v>
      </c>
    </row>
    <row r="45" spans="2:8" s="107" customFormat="1" ht="15" customHeight="1">
      <c r="B45" s="113" t="s">
        <v>72</v>
      </c>
      <c r="C45" s="122" t="s">
        <v>243</v>
      </c>
      <c r="D45" s="119"/>
      <c r="E45" s="119"/>
      <c r="F45" s="119"/>
      <c r="G45" s="120"/>
      <c r="H45" s="121"/>
    </row>
    <row r="46" spans="2:8" s="107" customFormat="1" ht="15" customHeight="1">
      <c r="B46" s="113" t="s">
        <v>83</v>
      </c>
      <c r="C46" s="122" t="s">
        <v>11</v>
      </c>
      <c r="D46" s="119"/>
      <c r="E46" s="119"/>
      <c r="F46" s="119"/>
      <c r="G46" s="120">
        <f t="shared" si="1"/>
        <v>0</v>
      </c>
      <c r="H46" s="121">
        <f>D46+G46</f>
        <v>0</v>
      </c>
    </row>
    <row r="47" spans="2:8" s="107" customFormat="1" ht="15" customHeight="1">
      <c r="B47" s="130" t="s">
        <v>7</v>
      </c>
      <c r="C47" s="131" t="s">
        <v>245</v>
      </c>
      <c r="D47" s="132">
        <f>D43+D44+D46+D45</f>
        <v>0</v>
      </c>
      <c r="E47" s="132"/>
      <c r="F47" s="132">
        <f>F43+F44+F46+F45</f>
        <v>0</v>
      </c>
      <c r="G47" s="132">
        <f>G43+G44+G46+G45</f>
        <v>0</v>
      </c>
      <c r="H47" s="133">
        <f>H43+H44+H46+H45</f>
        <v>0</v>
      </c>
    </row>
    <row r="48" spans="2:8" s="107" customFormat="1" ht="15" customHeight="1" thickBot="1">
      <c r="B48" s="134" t="s">
        <v>8</v>
      </c>
      <c r="C48" s="135" t="s">
        <v>9</v>
      </c>
      <c r="D48" s="136">
        <f>D42+D47</f>
        <v>0</v>
      </c>
      <c r="E48" s="136"/>
      <c r="F48" s="136">
        <f>F42+F47</f>
        <v>0</v>
      </c>
      <c r="G48" s="136">
        <f>G42+G47</f>
        <v>0</v>
      </c>
      <c r="H48" s="137">
        <f>H42+H47</f>
        <v>0</v>
      </c>
    </row>
    <row r="49" spans="2:19" s="106" customFormat="1" ht="15" customHeight="1" thickTop="1">
      <c r="B49" s="2" t="s">
        <v>187</v>
      </c>
      <c r="S49" s="139"/>
    </row>
    <row r="50" spans="2:28" ht="15" customHeight="1">
      <c r="B50" s="102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15" customHeight="1">
      <c r="B51" s="102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15" customHeight="1">
      <c r="B52" s="10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2:28" ht="15" customHeight="1">
      <c r="B53" s="10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2:28" ht="15" customHeight="1">
      <c r="B54" s="10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2:28" ht="15" customHeight="1">
      <c r="B55" s="10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7:28" ht="15" customHeight="1"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7:28" ht="15" customHeight="1"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7:28" ht="15" customHeight="1"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7:28" ht="15" customHeight="1"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7:28" ht="15" customHeight="1"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7:28" ht="15" customHeight="1"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7:28" ht="15" customHeight="1"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7:28" ht="15" customHeight="1"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7:28" ht="15" customHeight="1"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7:28" ht="15" customHeight="1"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7:28" ht="15" customHeight="1"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7:28" ht="15" customHeight="1"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  <row r="68" spans="17:28" ht="15" customHeight="1"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7:28" ht="15" customHeight="1"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</row>
    <row r="70" spans="17:28" ht="15" customHeight="1"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7:28" ht="15" customHeight="1"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</row>
    <row r="72" spans="17:28" ht="15" customHeight="1"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</row>
    <row r="73" spans="17:28" ht="15" customHeight="1"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</row>
    <row r="74" spans="17:28" ht="15" customHeight="1"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</row>
    <row r="75" spans="17:28" ht="15" customHeight="1"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</row>
    <row r="76" spans="17:28" ht="15" customHeight="1"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</row>
    <row r="77" spans="17:28" ht="15" customHeight="1"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</row>
  </sheetData>
  <sheetProtection/>
  <mergeCells count="8">
    <mergeCell ref="F10:F14"/>
    <mergeCell ref="G10:G14"/>
    <mergeCell ref="H10:H14"/>
    <mergeCell ref="B8:H8"/>
    <mergeCell ref="B10:B14"/>
    <mergeCell ref="C10:C14"/>
    <mergeCell ref="D10:D14"/>
    <mergeCell ref="E10:E14"/>
  </mergeCells>
  <printOptions horizontalCentered="1" verticalCentered="1"/>
  <pageMargins left="0.17" right="0.17" top="0.92" bottom="0.21" header="0.17" footer="0.17"/>
  <pageSetup fitToHeight="1" fitToWidth="1" horizontalDpi="600" verticalDpi="600" orientation="landscape" scale="56" r:id="rId1"/>
  <headerFooter alignWithMargins="0">
    <oddFooter>&amp;R&amp;"Arial Narrow,Regular"Страна &amp;P од &amp;N</oddFooter>
  </headerFooter>
  <ignoredErrors>
    <ignoredError sqref="G21:H21 G30:H30 G34:H34 G38:H38 G42:H42" formula="1"/>
    <ignoredError sqref="C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26"/>
  <sheetViews>
    <sheetView showGridLines="0" showZeros="0" zoomScalePageLayoutView="0" workbookViewId="0" topLeftCell="A1">
      <selection activeCell="A1" sqref="A1"/>
    </sheetView>
  </sheetViews>
  <sheetFormatPr defaultColWidth="8.8515625" defaultRowHeight="12.75"/>
  <cols>
    <col min="1" max="1" width="5.7109375" style="43" customWidth="1"/>
    <col min="2" max="2" width="9.00390625" style="183" customWidth="1"/>
    <col min="3" max="3" width="61.57421875" style="43" customWidth="1"/>
    <col min="4" max="4" width="17.140625" style="43" customWidth="1"/>
    <col min="5" max="16" width="14.28125" style="43" customWidth="1"/>
    <col min="17" max="17" width="66.8515625" style="43" bestFit="1" customWidth="1"/>
    <col min="18" max="16384" width="8.8515625" style="43" customWidth="1"/>
  </cols>
  <sheetData>
    <row r="1" spans="2:61" ht="15" customHeight="1">
      <c r="B1" s="80" t="s">
        <v>85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</row>
    <row r="2" spans="2:61" ht="15" customHeight="1">
      <c r="B2" s="4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</row>
    <row r="3" spans="2:61" ht="15" customHeight="1">
      <c r="B3" s="81" t="str">
        <f>+CONCATENATE('Naslovna strana'!$B$14," ",'Naslovna strana'!$E$14)</f>
        <v>Назив енергетског субјекта: 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</row>
    <row r="4" spans="2:61" ht="15" customHeight="1">
      <c r="B4" s="80" t="str">
        <f>+CONCATENATE('Naslovna strana'!$B$11," ",'Naslovna strana'!$C$11)</f>
        <v>Енергетска делатност: Јавно снабдевање природним гасом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</row>
    <row r="5" spans="2:61" ht="15" customHeight="1">
      <c r="B5" s="80" t="str">
        <f>+CONCATENATE('Naslovna strana'!$B$28," ",'Naslovna strana'!$E$28)</f>
        <v>Датум обраде: 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</row>
    <row r="6" spans="3:4" ht="15" customHeight="1">
      <c r="C6" s="81"/>
      <c r="D6" s="81"/>
    </row>
    <row r="7" spans="2:13" ht="15" customHeight="1">
      <c r="B7" s="324" t="s">
        <v>252</v>
      </c>
      <c r="C7" s="324"/>
      <c r="D7" s="324"/>
      <c r="E7" s="324"/>
      <c r="F7" s="324"/>
      <c r="G7" s="324"/>
      <c r="H7" s="324"/>
      <c r="I7" s="324"/>
      <c r="J7" s="324"/>
      <c r="K7" s="158"/>
      <c r="L7" s="158"/>
      <c r="M7" s="158"/>
    </row>
    <row r="8" spans="3:6" ht="15" customHeight="1" thickBot="1">
      <c r="C8" s="81"/>
      <c r="D8" s="81"/>
      <c r="E8" s="81"/>
      <c r="F8" s="81"/>
    </row>
    <row r="9" spans="2:10" s="9" customFormat="1" ht="15" customHeight="1" thickTop="1">
      <c r="B9" s="304" t="s">
        <v>131</v>
      </c>
      <c r="C9" s="332" t="s">
        <v>42</v>
      </c>
      <c r="D9" s="332" t="s">
        <v>144</v>
      </c>
      <c r="E9" s="332">
        <f>'Naslovna strana'!E18</f>
        <v>0</v>
      </c>
      <c r="F9" s="337" t="s">
        <v>132</v>
      </c>
      <c r="G9" s="338"/>
      <c r="H9" s="338"/>
      <c r="I9" s="338"/>
      <c r="J9" s="339"/>
    </row>
    <row r="10" spans="2:10" s="9" customFormat="1" ht="15" customHeight="1">
      <c r="B10" s="305"/>
      <c r="C10" s="333"/>
      <c r="D10" s="333"/>
      <c r="E10" s="333"/>
      <c r="F10" s="340"/>
      <c r="G10" s="341"/>
      <c r="H10" s="341"/>
      <c r="I10" s="341"/>
      <c r="J10" s="342"/>
    </row>
    <row r="11" spans="2:10" s="9" customFormat="1" ht="30" customHeight="1">
      <c r="B11" s="203" t="s">
        <v>15</v>
      </c>
      <c r="C11" s="84" t="s">
        <v>214</v>
      </c>
      <c r="D11" s="204" t="s">
        <v>1</v>
      </c>
      <c r="E11" s="219">
        <f>(E12*E13)/1000</f>
        <v>0</v>
      </c>
      <c r="F11" s="326"/>
      <c r="G11" s="327"/>
      <c r="H11" s="327"/>
      <c r="I11" s="327"/>
      <c r="J11" s="328"/>
    </row>
    <row r="12" spans="2:11" s="9" customFormat="1" ht="15" customHeight="1">
      <c r="B12" s="24" t="s">
        <v>77</v>
      </c>
      <c r="C12" s="218" t="s">
        <v>215</v>
      </c>
      <c r="D12" s="206" t="s">
        <v>270</v>
      </c>
      <c r="E12" s="75"/>
      <c r="F12" s="343" t="s">
        <v>246</v>
      </c>
      <c r="G12" s="344"/>
      <c r="H12" s="344"/>
      <c r="I12" s="344"/>
      <c r="J12" s="345"/>
      <c r="K12" s="207"/>
    </row>
    <row r="13" spans="2:10" s="9" customFormat="1" ht="15" customHeight="1">
      <c r="B13" s="24" t="s">
        <v>49</v>
      </c>
      <c r="C13" s="218" t="s">
        <v>209</v>
      </c>
      <c r="D13" s="206" t="s">
        <v>271</v>
      </c>
      <c r="E13" s="208"/>
      <c r="F13" s="329"/>
      <c r="G13" s="330"/>
      <c r="H13" s="330"/>
      <c r="I13" s="330"/>
      <c r="J13" s="331"/>
    </row>
    <row r="14" spans="2:10" s="9" customFormat="1" ht="15" customHeight="1">
      <c r="B14" s="24" t="s">
        <v>16</v>
      </c>
      <c r="C14" s="86" t="s">
        <v>247</v>
      </c>
      <c r="D14" s="206" t="s">
        <v>1</v>
      </c>
      <c r="E14" s="77">
        <f>E15*E16/1000</f>
        <v>0</v>
      </c>
      <c r="F14" s="334"/>
      <c r="G14" s="335"/>
      <c r="H14" s="335"/>
      <c r="I14" s="335"/>
      <c r="J14" s="336"/>
    </row>
    <row r="15" spans="2:10" s="9" customFormat="1" ht="15" customHeight="1">
      <c r="B15" s="24" t="s">
        <v>79</v>
      </c>
      <c r="C15" s="86" t="s">
        <v>208</v>
      </c>
      <c r="D15" s="206" t="s">
        <v>270</v>
      </c>
      <c r="E15" s="75"/>
      <c r="F15" s="343" t="s">
        <v>246</v>
      </c>
      <c r="G15" s="344"/>
      <c r="H15" s="344"/>
      <c r="I15" s="344"/>
      <c r="J15" s="345"/>
    </row>
    <row r="16" spans="2:10" s="9" customFormat="1" ht="15" customHeight="1">
      <c r="B16" s="28" t="s">
        <v>81</v>
      </c>
      <c r="C16" s="210" t="s">
        <v>209</v>
      </c>
      <c r="D16" s="209" t="s">
        <v>271</v>
      </c>
      <c r="E16" s="208"/>
      <c r="F16" s="334"/>
      <c r="G16" s="335"/>
      <c r="H16" s="335"/>
      <c r="I16" s="335"/>
      <c r="J16" s="336"/>
    </row>
    <row r="17" spans="2:10" s="9" customFormat="1" ht="15" customHeight="1">
      <c r="B17" s="28" t="s">
        <v>16</v>
      </c>
      <c r="C17" s="210" t="s">
        <v>248</v>
      </c>
      <c r="D17" s="209" t="s">
        <v>1</v>
      </c>
      <c r="E17" s="77">
        <f>E18*E19/1000</f>
        <v>0</v>
      </c>
      <c r="F17" s="278"/>
      <c r="G17" s="279"/>
      <c r="H17" s="279"/>
      <c r="I17" s="279"/>
      <c r="J17" s="280"/>
    </row>
    <row r="18" spans="2:10" s="9" customFormat="1" ht="15" customHeight="1">
      <c r="B18" s="28" t="s">
        <v>79</v>
      </c>
      <c r="C18" s="210" t="s">
        <v>208</v>
      </c>
      <c r="D18" s="209" t="s">
        <v>270</v>
      </c>
      <c r="E18" s="75"/>
      <c r="F18" s="343" t="s">
        <v>246</v>
      </c>
      <c r="G18" s="344"/>
      <c r="H18" s="344"/>
      <c r="I18" s="344"/>
      <c r="J18" s="345"/>
    </row>
    <row r="19" spans="2:10" s="9" customFormat="1" ht="15" customHeight="1">
      <c r="B19" s="28" t="s">
        <v>81</v>
      </c>
      <c r="C19" s="210" t="s">
        <v>209</v>
      </c>
      <c r="D19" s="209" t="s">
        <v>271</v>
      </c>
      <c r="E19" s="281"/>
      <c r="F19" s="278"/>
      <c r="G19" s="279"/>
      <c r="H19" s="279"/>
      <c r="I19" s="279"/>
      <c r="J19" s="280"/>
    </row>
    <row r="20" spans="2:10" s="9" customFormat="1" ht="15" customHeight="1">
      <c r="B20" s="28" t="s">
        <v>17</v>
      </c>
      <c r="C20" s="210" t="s">
        <v>212</v>
      </c>
      <c r="D20" s="206" t="s">
        <v>1</v>
      </c>
      <c r="E20" s="87">
        <f>E21+E22</f>
        <v>0</v>
      </c>
      <c r="F20" s="334"/>
      <c r="G20" s="335"/>
      <c r="H20" s="335"/>
      <c r="I20" s="335"/>
      <c r="J20" s="336"/>
    </row>
    <row r="21" spans="2:10" s="9" customFormat="1" ht="30" customHeight="1">
      <c r="B21" s="24" t="s">
        <v>18</v>
      </c>
      <c r="C21" s="210" t="s">
        <v>210</v>
      </c>
      <c r="D21" s="206" t="s">
        <v>1</v>
      </c>
      <c r="E21" s="76"/>
      <c r="F21" s="334"/>
      <c r="G21" s="335"/>
      <c r="H21" s="335"/>
      <c r="I21" s="335"/>
      <c r="J21" s="336"/>
    </row>
    <row r="22" spans="2:10" s="9" customFormat="1" ht="30" customHeight="1">
      <c r="B22" s="28" t="s">
        <v>19</v>
      </c>
      <c r="C22" s="85" t="s">
        <v>211</v>
      </c>
      <c r="D22" s="205" t="s">
        <v>1</v>
      </c>
      <c r="E22" s="182"/>
      <c r="F22" s="349"/>
      <c r="G22" s="350"/>
      <c r="H22" s="350"/>
      <c r="I22" s="350"/>
      <c r="J22" s="351"/>
    </row>
    <row r="23" spans="2:11" s="9" customFormat="1" ht="15" customHeight="1" thickBot="1">
      <c r="B23" s="211" t="s">
        <v>59</v>
      </c>
      <c r="C23" s="212" t="s">
        <v>206</v>
      </c>
      <c r="D23" s="213" t="s">
        <v>1</v>
      </c>
      <c r="E23" s="215">
        <f>E11+E14+E17+E20</f>
        <v>0</v>
      </c>
      <c r="F23" s="346"/>
      <c r="G23" s="347"/>
      <c r="H23" s="347"/>
      <c r="I23" s="347"/>
      <c r="J23" s="348"/>
      <c r="K23" s="157"/>
    </row>
    <row r="24" spans="2:11" ht="15" customHeight="1" thickTop="1">
      <c r="B24" s="325" t="s">
        <v>249</v>
      </c>
      <c r="C24" s="325"/>
      <c r="D24" s="325"/>
      <c r="E24" s="325"/>
      <c r="F24" s="325"/>
      <c r="G24" s="325"/>
      <c r="H24" s="325"/>
      <c r="I24" s="325"/>
      <c r="J24" s="325"/>
      <c r="K24" s="81"/>
    </row>
    <row r="25" ht="15" customHeight="1"/>
    <row r="26" ht="15" customHeight="1">
      <c r="B26" s="236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sheetProtection/>
  <mergeCells count="18">
    <mergeCell ref="E9:E10"/>
    <mergeCell ref="F23:J23"/>
    <mergeCell ref="F15:J15"/>
    <mergeCell ref="F16:J16"/>
    <mergeCell ref="F21:J21"/>
    <mergeCell ref="F22:J22"/>
    <mergeCell ref="F14:J14"/>
    <mergeCell ref="F18:J18"/>
    <mergeCell ref="B7:J7"/>
    <mergeCell ref="B24:J24"/>
    <mergeCell ref="F11:J11"/>
    <mergeCell ref="F13:J13"/>
    <mergeCell ref="B9:B10"/>
    <mergeCell ref="C9:C10"/>
    <mergeCell ref="F20:J20"/>
    <mergeCell ref="F9:J10"/>
    <mergeCell ref="F12:J12"/>
    <mergeCell ref="D9:D10"/>
  </mergeCells>
  <printOptions horizontalCentered="1" verticalCentered="1"/>
  <pageMargins left="0.17" right="0.17" top="0.28" bottom="0.33" header="0.17" footer="0.17"/>
  <pageSetup fitToHeight="1" fitToWidth="1" horizontalDpi="600" verticalDpi="600" orientation="landscape" paperSize="9" scale="85" r:id="rId1"/>
  <headerFooter>
    <oddFooter>&amp;R&amp;"Arial Narrow,Regular"Страна 1 од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50"/>
  <sheetViews>
    <sheetView showGridLines="0" showZeros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247" customWidth="1"/>
    <col min="3" max="3" width="78.140625" style="2" customWidth="1"/>
    <col min="4" max="7" width="18.7109375" style="2" customWidth="1"/>
    <col min="8" max="9" width="18.7109375" style="9" customWidth="1"/>
    <col min="10" max="17" width="14.7109375" style="9" customWidth="1"/>
    <col min="18" max="16384" width="8.8515625" style="9" customWidth="1"/>
  </cols>
  <sheetData>
    <row r="1" spans="2:65" ht="15" customHeight="1">
      <c r="B1" s="15" t="s">
        <v>85</v>
      </c>
      <c r="C1" s="9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2:65" ht="15" customHeight="1">
      <c r="B2" s="9"/>
      <c r="C2" s="9"/>
      <c r="D2" s="9"/>
      <c r="E2" s="9"/>
      <c r="F2" s="9"/>
      <c r="G2" s="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2:65" ht="15" customHeight="1">
      <c r="B3" s="1" t="str">
        <f>+CONCATENATE('Naslovna strana'!$B$14," ",'Naslovna strana'!$E$14)</f>
        <v>Назив енергетског субјекта: </v>
      </c>
      <c r="C3" s="9"/>
      <c r="D3" s="9"/>
      <c r="E3" s="9"/>
      <c r="F3" s="9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2:65" ht="15" customHeight="1">
      <c r="B4" s="15" t="str">
        <f>+CONCATENATE('Naslovna strana'!$B$11," ",'Naslovna strana'!$C$11)</f>
        <v>Енергетска делатност: Јавно снабдевање природним гасом</v>
      </c>
      <c r="C4" s="9"/>
      <c r="D4" s="9"/>
      <c r="E4" s="9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2:65" ht="15" customHeight="1">
      <c r="B5" s="38" t="str">
        <f>+CONCATENATE('Naslovna strana'!$B$28," ",'Naslovna strana'!$E$28)</f>
        <v>Датум обраде: </v>
      </c>
      <c r="C5" s="9"/>
      <c r="D5" s="9"/>
      <c r="E5" s="9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2:65" ht="15" customHeight="1">
      <c r="B6" s="38"/>
      <c r="C6" s="9"/>
      <c r="D6" s="9"/>
      <c r="E6" s="9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2:17" s="43" customFormat="1" ht="15" customHeight="1">
      <c r="B7" s="324" t="s">
        <v>233</v>
      </c>
      <c r="C7" s="324"/>
      <c r="D7" s="324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2:65" ht="15" customHeight="1" thickBot="1">
      <c r="B8" s="38"/>
      <c r="C8" s="9"/>
      <c r="D8" s="160" t="s">
        <v>1</v>
      </c>
      <c r="E8" s="160"/>
      <c r="F8" s="160"/>
      <c r="G8" s="9"/>
      <c r="H8" s="16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2:10" ht="15" customHeight="1" thickTop="1">
      <c r="B9" s="304" t="s">
        <v>131</v>
      </c>
      <c r="C9" s="332" t="s">
        <v>42</v>
      </c>
      <c r="D9" s="360">
        <f>'Naslovna strana'!E18</f>
        <v>0</v>
      </c>
      <c r="E9" s="358"/>
      <c r="F9" s="1"/>
      <c r="G9" s="1"/>
      <c r="H9" s="1"/>
      <c r="I9" s="1"/>
      <c r="J9" s="1"/>
    </row>
    <row r="10" spans="2:10" ht="15" customHeight="1">
      <c r="B10" s="305"/>
      <c r="C10" s="333"/>
      <c r="D10" s="361"/>
      <c r="E10" s="358"/>
      <c r="F10" s="1"/>
      <c r="G10" s="1"/>
      <c r="H10" s="1"/>
      <c r="I10" s="1"/>
      <c r="J10" s="1"/>
    </row>
    <row r="11" spans="2:61" ht="15" customHeight="1" thickBot="1">
      <c r="B11" s="71" t="s">
        <v>15</v>
      </c>
      <c r="C11" s="104" t="s">
        <v>191</v>
      </c>
      <c r="D11" s="177">
        <f>H25+H35</f>
        <v>0</v>
      </c>
      <c r="E11" s="15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2:65" ht="15" customHeight="1" thickTop="1">
      <c r="B12" s="38"/>
      <c r="C12" s="9"/>
      <c r="D12" s="9"/>
      <c r="E12" s="9"/>
      <c r="F12" s="9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2:65" ht="15" customHeight="1">
      <c r="B13" s="38"/>
      <c r="C13" s="9"/>
      <c r="D13" s="9"/>
      <c r="E13" s="9"/>
      <c r="F13" s="9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2:17" s="43" customFormat="1" ht="15" customHeight="1">
      <c r="B14" s="324" t="s">
        <v>234</v>
      </c>
      <c r="C14" s="324"/>
      <c r="D14" s="324"/>
      <c r="E14" s="324"/>
      <c r="F14" s="324"/>
      <c r="G14" s="324"/>
      <c r="H14" s="324"/>
      <c r="I14" s="324"/>
      <c r="J14" s="158"/>
      <c r="K14" s="158"/>
      <c r="L14" s="158"/>
      <c r="M14" s="158"/>
      <c r="N14" s="158"/>
      <c r="O14" s="158"/>
      <c r="P14" s="158"/>
      <c r="Q14" s="158"/>
    </row>
    <row r="15" spans="2:11" s="43" customFormat="1" ht="15" customHeight="1" thickBot="1">
      <c r="B15" s="248"/>
      <c r="C15" s="248"/>
      <c r="D15" s="248"/>
      <c r="E15" s="248"/>
      <c r="F15" s="248"/>
      <c r="G15" s="248"/>
      <c r="H15" s="248"/>
      <c r="I15" s="248"/>
      <c r="J15" s="248"/>
      <c r="K15" s="248"/>
    </row>
    <row r="16" spans="2:17" s="43" customFormat="1" ht="82.5" customHeight="1" thickTop="1">
      <c r="B16" s="88" t="s">
        <v>131</v>
      </c>
      <c r="C16" s="138" t="s">
        <v>42</v>
      </c>
      <c r="D16" s="249" t="s">
        <v>272</v>
      </c>
      <c r="E16" s="159" t="s">
        <v>273</v>
      </c>
      <c r="F16" s="249" t="s">
        <v>274</v>
      </c>
      <c r="G16" s="249" t="s">
        <v>275</v>
      </c>
      <c r="H16" s="249" t="s">
        <v>199</v>
      </c>
      <c r="I16" s="178" t="s">
        <v>200</v>
      </c>
      <c r="J16" s="248"/>
      <c r="K16" s="248"/>
      <c r="L16" s="149"/>
      <c r="M16" s="149"/>
      <c r="N16" s="149"/>
      <c r="O16" s="149"/>
      <c r="P16" s="149"/>
      <c r="Q16" s="149"/>
    </row>
    <row r="17" spans="2:17" s="43" customFormat="1" ht="15" customHeight="1">
      <c r="B17" s="89" t="s">
        <v>15</v>
      </c>
      <c r="C17" s="90" t="s">
        <v>190</v>
      </c>
      <c r="D17" s="91"/>
      <c r="E17" s="91"/>
      <c r="F17" s="170"/>
      <c r="G17" s="170"/>
      <c r="H17" s="162">
        <f>D17*F17/1000</f>
        <v>0</v>
      </c>
      <c r="I17" s="163">
        <f>E17*G17/1000</f>
        <v>0</v>
      </c>
      <c r="J17" s="152"/>
      <c r="K17" s="152"/>
      <c r="L17" s="152"/>
      <c r="M17" s="152"/>
      <c r="N17" s="152"/>
      <c r="O17" s="152"/>
      <c r="P17" s="152"/>
      <c r="Q17" s="150"/>
    </row>
    <row r="18" spans="2:17" s="43" customFormat="1" ht="15" customHeight="1">
      <c r="B18" s="92" t="s">
        <v>16</v>
      </c>
      <c r="C18" s="93" t="s">
        <v>192</v>
      </c>
      <c r="D18" s="94"/>
      <c r="E18" s="94"/>
      <c r="F18" s="96"/>
      <c r="G18" s="96"/>
      <c r="H18" s="164">
        <f aca="true" t="shared" si="0" ref="H18:H23">D18*F18/1000</f>
        <v>0</v>
      </c>
      <c r="I18" s="165">
        <f aca="true" t="shared" si="1" ref="I18:I23">E18*G18/1000</f>
        <v>0</v>
      </c>
      <c r="J18" s="152"/>
      <c r="K18" s="152"/>
      <c r="L18" s="152"/>
      <c r="M18" s="152"/>
      <c r="N18" s="152"/>
      <c r="O18" s="152"/>
      <c r="P18" s="152"/>
      <c r="Q18" s="150"/>
    </row>
    <row r="19" spans="2:17" s="43" customFormat="1" ht="15" customHeight="1">
      <c r="B19" s="92" t="s">
        <v>17</v>
      </c>
      <c r="C19" s="93" t="s">
        <v>194</v>
      </c>
      <c r="D19" s="94"/>
      <c r="E19" s="94"/>
      <c r="F19" s="96"/>
      <c r="G19" s="96"/>
      <c r="H19" s="164">
        <f t="shared" si="0"/>
        <v>0</v>
      </c>
      <c r="I19" s="165">
        <f t="shared" si="1"/>
        <v>0</v>
      </c>
      <c r="J19" s="152"/>
      <c r="K19" s="152"/>
      <c r="L19" s="152"/>
      <c r="M19" s="152"/>
      <c r="N19" s="152"/>
      <c r="O19" s="152"/>
      <c r="P19" s="152"/>
      <c r="Q19" s="150"/>
    </row>
    <row r="20" spans="2:17" s="43" customFormat="1" ht="15" customHeight="1">
      <c r="B20" s="92" t="s">
        <v>59</v>
      </c>
      <c r="C20" s="93" t="s">
        <v>195</v>
      </c>
      <c r="D20" s="94"/>
      <c r="E20" s="94"/>
      <c r="F20" s="96"/>
      <c r="G20" s="96"/>
      <c r="H20" s="164">
        <f t="shared" si="0"/>
        <v>0</v>
      </c>
      <c r="I20" s="165">
        <f t="shared" si="1"/>
        <v>0</v>
      </c>
      <c r="J20" s="152"/>
      <c r="K20" s="152"/>
      <c r="L20" s="152"/>
      <c r="M20" s="152"/>
      <c r="N20" s="152"/>
      <c r="O20" s="152"/>
      <c r="P20" s="152"/>
      <c r="Q20" s="150"/>
    </row>
    <row r="21" spans="2:17" s="43" customFormat="1" ht="15" customHeight="1">
      <c r="B21" s="92" t="s">
        <v>23</v>
      </c>
      <c r="C21" s="93" t="s">
        <v>196</v>
      </c>
      <c r="D21" s="94"/>
      <c r="E21" s="94"/>
      <c r="F21" s="96"/>
      <c r="G21" s="96"/>
      <c r="H21" s="164">
        <f t="shared" si="0"/>
        <v>0</v>
      </c>
      <c r="I21" s="165">
        <f t="shared" si="1"/>
        <v>0</v>
      </c>
      <c r="J21" s="152"/>
      <c r="K21" s="152"/>
      <c r="L21" s="152"/>
      <c r="M21" s="152"/>
      <c r="N21" s="152"/>
      <c r="O21" s="152"/>
      <c r="P21" s="152"/>
      <c r="Q21" s="150"/>
    </row>
    <row r="22" spans="2:17" s="43" customFormat="1" ht="15" customHeight="1">
      <c r="B22" s="92" t="s">
        <v>70</v>
      </c>
      <c r="C22" s="93" t="s">
        <v>197</v>
      </c>
      <c r="D22" s="94"/>
      <c r="E22" s="94"/>
      <c r="F22" s="96"/>
      <c r="G22" s="96"/>
      <c r="H22" s="164">
        <f t="shared" si="0"/>
        <v>0</v>
      </c>
      <c r="I22" s="165">
        <f t="shared" si="1"/>
        <v>0</v>
      </c>
      <c r="J22" s="152"/>
      <c r="K22" s="152"/>
      <c r="L22" s="152"/>
      <c r="M22" s="152"/>
      <c r="N22" s="152"/>
      <c r="O22" s="152"/>
      <c r="P22" s="152"/>
      <c r="Q22" s="150"/>
    </row>
    <row r="23" spans="2:17" s="43" customFormat="1" ht="15" customHeight="1">
      <c r="B23" s="161" t="s">
        <v>72</v>
      </c>
      <c r="C23" s="153" t="s">
        <v>198</v>
      </c>
      <c r="D23" s="154"/>
      <c r="E23" s="154"/>
      <c r="F23" s="171"/>
      <c r="G23" s="171"/>
      <c r="H23" s="166">
        <f t="shared" si="0"/>
        <v>0</v>
      </c>
      <c r="I23" s="167">
        <f t="shared" si="1"/>
        <v>0</v>
      </c>
      <c r="J23" s="152"/>
      <c r="K23" s="152"/>
      <c r="L23" s="152"/>
      <c r="M23" s="152"/>
      <c r="N23" s="152"/>
      <c r="O23" s="152"/>
      <c r="P23" s="152"/>
      <c r="Q23" s="150"/>
    </row>
    <row r="24" spans="2:17" s="43" customFormat="1" ht="15" customHeight="1">
      <c r="B24" s="147" t="s">
        <v>83</v>
      </c>
      <c r="C24" s="148" t="s">
        <v>193</v>
      </c>
      <c r="D24" s="174">
        <f>SUM(D17:D23)</f>
        <v>0</v>
      </c>
      <c r="E24" s="174">
        <f>SUM(E17:E23)</f>
        <v>0</v>
      </c>
      <c r="F24" s="175"/>
      <c r="G24" s="175"/>
      <c r="H24" s="172">
        <f>SUM(H17:H23)</f>
        <v>0</v>
      </c>
      <c r="I24" s="173">
        <f>SUM(I17:I23)</f>
        <v>0</v>
      </c>
      <c r="J24" s="152"/>
      <c r="K24" s="152"/>
      <c r="L24" s="152"/>
      <c r="M24" s="152"/>
      <c r="N24" s="152"/>
      <c r="O24" s="152"/>
      <c r="P24" s="152"/>
      <c r="Q24" s="150"/>
    </row>
    <row r="25" spans="2:17" s="43" customFormat="1" ht="26.25" customHeight="1" thickBot="1">
      <c r="B25" s="95" t="s">
        <v>107</v>
      </c>
      <c r="C25" s="176" t="s">
        <v>213</v>
      </c>
      <c r="D25" s="359"/>
      <c r="E25" s="359"/>
      <c r="F25" s="359"/>
      <c r="G25" s="359"/>
      <c r="H25" s="356">
        <f>H24+I24</f>
        <v>0</v>
      </c>
      <c r="I25" s="357"/>
      <c r="J25" s="151"/>
      <c r="K25" s="151"/>
      <c r="L25" s="151"/>
      <c r="M25" s="151"/>
      <c r="N25" s="151"/>
      <c r="O25" s="151"/>
      <c r="P25" s="151"/>
      <c r="Q25" s="151"/>
    </row>
    <row r="26" spans="2:17" s="43" customFormat="1" ht="15" customHeight="1" thickTop="1">
      <c r="B26" s="352" t="s">
        <v>244</v>
      </c>
      <c r="C26" s="352"/>
      <c r="D26" s="217"/>
      <c r="E26" s="217"/>
      <c r="F26" s="217"/>
      <c r="G26" s="217"/>
      <c r="H26" s="217"/>
      <c r="I26" s="217"/>
      <c r="J26" s="216"/>
      <c r="K26" s="216"/>
      <c r="L26" s="216"/>
      <c r="M26" s="216"/>
      <c r="N26" s="216"/>
      <c r="O26" s="216"/>
      <c r="P26" s="216"/>
      <c r="Q26" s="216"/>
    </row>
    <row r="27" spans="2:17" s="81" customFormat="1" ht="15" customHeight="1">
      <c r="B27" s="248"/>
      <c r="C27" s="155"/>
      <c r="D27" s="156"/>
      <c r="E27" s="156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2:17" s="43" customFormat="1" ht="30" customHeight="1">
      <c r="B28" s="353" t="s">
        <v>235</v>
      </c>
      <c r="C28" s="353"/>
      <c r="D28" s="353"/>
      <c r="E28" s="353"/>
      <c r="F28" s="353"/>
      <c r="G28" s="353"/>
      <c r="H28" s="353"/>
      <c r="I28" s="353"/>
      <c r="J28" s="158"/>
      <c r="K28" s="158"/>
      <c r="L28" s="158"/>
      <c r="M28" s="158"/>
      <c r="N28" s="158"/>
      <c r="O28" s="158"/>
      <c r="P28" s="158"/>
      <c r="Q28" s="158"/>
    </row>
    <row r="29" spans="2:17" s="43" customFormat="1" ht="15" customHeight="1" thickBot="1">
      <c r="B29" s="248"/>
      <c r="C29" s="155"/>
      <c r="D29" s="156"/>
      <c r="E29" s="156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2:17" s="43" customFormat="1" ht="104.25" customHeight="1" thickTop="1">
      <c r="B30" s="179" t="s">
        <v>131</v>
      </c>
      <c r="C30" s="180" t="s">
        <v>42</v>
      </c>
      <c r="D30" s="180" t="s">
        <v>276</v>
      </c>
      <c r="E30" s="180" t="s">
        <v>277</v>
      </c>
      <c r="F30" s="249" t="s">
        <v>278</v>
      </c>
      <c r="G30" s="249" t="s">
        <v>279</v>
      </c>
      <c r="H30" s="249" t="s">
        <v>202</v>
      </c>
      <c r="I30" s="178" t="s">
        <v>203</v>
      </c>
      <c r="J30" s="152"/>
      <c r="K30" s="152"/>
      <c r="L30" s="152"/>
      <c r="M30" s="152"/>
      <c r="N30" s="152"/>
      <c r="O30" s="152"/>
      <c r="P30" s="152"/>
      <c r="Q30" s="150"/>
    </row>
    <row r="31" spans="2:17" s="43" customFormat="1" ht="15" customHeight="1">
      <c r="B31" s="142" t="s">
        <v>15</v>
      </c>
      <c r="C31" s="143" t="s">
        <v>204</v>
      </c>
      <c r="D31" s="91"/>
      <c r="E31" s="91"/>
      <c r="F31" s="170"/>
      <c r="G31" s="170"/>
      <c r="H31" s="162">
        <f>D31*F31/1000</f>
        <v>0</v>
      </c>
      <c r="I31" s="163">
        <f aca="true" t="shared" si="2" ref="H31:I33">E31*G31/1000</f>
        <v>0</v>
      </c>
      <c r="J31" s="152"/>
      <c r="K31" s="152"/>
      <c r="L31" s="152"/>
      <c r="M31" s="152"/>
      <c r="N31" s="152"/>
      <c r="O31" s="152"/>
      <c r="P31" s="152"/>
      <c r="Q31" s="150"/>
    </row>
    <row r="32" spans="2:17" s="43" customFormat="1" ht="15" customHeight="1">
      <c r="B32" s="142" t="s">
        <v>16</v>
      </c>
      <c r="C32" s="93" t="s">
        <v>197</v>
      </c>
      <c r="D32" s="94"/>
      <c r="E32" s="94"/>
      <c r="F32" s="96"/>
      <c r="G32" s="96"/>
      <c r="H32" s="164">
        <f t="shared" si="2"/>
        <v>0</v>
      </c>
      <c r="I32" s="165">
        <f t="shared" si="2"/>
        <v>0</v>
      </c>
      <c r="J32" s="152"/>
      <c r="K32" s="152"/>
      <c r="L32" s="152"/>
      <c r="M32" s="152"/>
      <c r="N32" s="152"/>
      <c r="O32" s="152"/>
      <c r="P32" s="152"/>
      <c r="Q32" s="150"/>
    </row>
    <row r="33" spans="2:17" s="43" customFormat="1" ht="15" customHeight="1">
      <c r="B33" s="144" t="s">
        <v>17</v>
      </c>
      <c r="C33" s="153" t="s">
        <v>205</v>
      </c>
      <c r="D33" s="154"/>
      <c r="E33" s="154"/>
      <c r="F33" s="171"/>
      <c r="G33" s="171"/>
      <c r="H33" s="168">
        <f t="shared" si="2"/>
        <v>0</v>
      </c>
      <c r="I33" s="169">
        <f t="shared" si="2"/>
        <v>0</v>
      </c>
      <c r="J33" s="152"/>
      <c r="K33" s="152"/>
      <c r="L33" s="152"/>
      <c r="M33" s="152"/>
      <c r="N33" s="152"/>
      <c r="O33" s="152"/>
      <c r="P33" s="152"/>
      <c r="Q33" s="150"/>
    </row>
    <row r="34" spans="2:17" s="43" customFormat="1" ht="15" customHeight="1">
      <c r="B34" s="147" t="s">
        <v>59</v>
      </c>
      <c r="C34" s="148" t="s">
        <v>193</v>
      </c>
      <c r="D34" s="172">
        <f>SUM(D31:D33)</f>
        <v>0</v>
      </c>
      <c r="E34" s="172">
        <f>SUM(E31:E33)</f>
        <v>0</v>
      </c>
      <c r="F34" s="172"/>
      <c r="G34" s="172"/>
      <c r="H34" s="172">
        <f>SUM(H31:H33)</f>
        <v>0</v>
      </c>
      <c r="I34" s="173">
        <f>SUM(I31:I33)</f>
        <v>0</v>
      </c>
      <c r="J34" s="152"/>
      <c r="K34" s="152"/>
      <c r="L34" s="152"/>
      <c r="M34" s="152"/>
      <c r="N34" s="152"/>
      <c r="O34" s="152"/>
      <c r="P34" s="152"/>
      <c r="Q34" s="150"/>
    </row>
    <row r="35" spans="2:17" s="43" customFormat="1" ht="15" customHeight="1" thickBot="1">
      <c r="B35" s="145" t="s">
        <v>23</v>
      </c>
      <c r="C35" s="146" t="s">
        <v>201</v>
      </c>
      <c r="D35" s="354"/>
      <c r="E35" s="355"/>
      <c r="F35" s="355"/>
      <c r="G35" s="355"/>
      <c r="H35" s="362">
        <f>H34+I34</f>
        <v>0</v>
      </c>
      <c r="I35" s="363"/>
      <c r="J35" s="152"/>
      <c r="K35" s="152"/>
      <c r="L35" s="152"/>
      <c r="M35" s="152"/>
      <c r="N35" s="152"/>
      <c r="O35" s="152"/>
      <c r="P35" s="152"/>
      <c r="Q35" s="150"/>
    </row>
    <row r="36" spans="2:7" ht="15" customHeight="1" thickTop="1">
      <c r="B36" s="352" t="s">
        <v>244</v>
      </c>
      <c r="C36" s="352"/>
      <c r="D36" s="1"/>
      <c r="E36" s="1"/>
      <c r="F36" s="9"/>
      <c r="G36" s="9"/>
    </row>
    <row r="37" spans="2:8" s="13" customFormat="1" ht="15" customHeight="1">
      <c r="B37" s="246"/>
      <c r="C37" s="78"/>
      <c r="D37" s="78"/>
      <c r="F37" s="79"/>
      <c r="G37" s="79"/>
      <c r="H37" s="79"/>
    </row>
    <row r="38" spans="3:7" ht="15" customHeight="1">
      <c r="C38" s="9"/>
      <c r="D38" s="9"/>
      <c r="E38" s="9"/>
      <c r="F38" s="9"/>
      <c r="G38" s="9"/>
    </row>
    <row r="39" spans="3:7" ht="15" customHeight="1">
      <c r="C39" s="9"/>
      <c r="D39" s="9"/>
      <c r="E39" s="9"/>
      <c r="F39" s="9"/>
      <c r="G39" s="9"/>
    </row>
    <row r="40" spans="3:7" ht="15" customHeight="1">
      <c r="C40" s="9"/>
      <c r="D40" s="9"/>
      <c r="E40" s="9"/>
      <c r="F40" s="9"/>
      <c r="G40" s="9"/>
    </row>
    <row r="41" spans="3:7" ht="15" customHeight="1">
      <c r="C41" s="9"/>
      <c r="D41" s="9"/>
      <c r="E41" s="9"/>
      <c r="F41" s="9"/>
      <c r="G41" s="9"/>
    </row>
    <row r="42" spans="3:7" ht="15" customHeight="1">
      <c r="C42" s="9"/>
      <c r="D42" s="9"/>
      <c r="E42" s="9"/>
      <c r="F42" s="9"/>
      <c r="G42" s="9"/>
    </row>
    <row r="43" spans="3:7" ht="15" customHeight="1">
      <c r="C43" s="9"/>
      <c r="D43" s="9"/>
      <c r="E43" s="9"/>
      <c r="F43" s="9"/>
      <c r="G43" s="9"/>
    </row>
    <row r="44" spans="3:7" ht="15" customHeight="1">
      <c r="C44" s="9"/>
      <c r="D44" s="9"/>
      <c r="E44" s="9"/>
      <c r="F44" s="9"/>
      <c r="G44" s="9"/>
    </row>
    <row r="45" spans="3:7" ht="15" customHeight="1">
      <c r="C45" s="9"/>
      <c r="D45" s="9"/>
      <c r="E45" s="9"/>
      <c r="F45" s="9"/>
      <c r="G45" s="9"/>
    </row>
    <row r="46" spans="3:7" ht="15" customHeight="1">
      <c r="C46" s="9"/>
      <c r="D46" s="9"/>
      <c r="E46" s="9"/>
      <c r="F46" s="9"/>
      <c r="G46" s="9"/>
    </row>
    <row r="47" spans="3:7" ht="15" customHeight="1">
      <c r="C47" s="9"/>
      <c r="D47" s="9"/>
      <c r="E47" s="9"/>
      <c r="F47" s="9"/>
      <c r="G47" s="9"/>
    </row>
    <row r="48" spans="3:7" ht="15" customHeight="1">
      <c r="C48" s="9"/>
      <c r="D48" s="9"/>
      <c r="E48" s="9"/>
      <c r="F48" s="9"/>
      <c r="G48" s="9"/>
    </row>
    <row r="49" spans="3:7" ht="15" customHeight="1">
      <c r="C49" s="9"/>
      <c r="D49" s="9"/>
      <c r="E49" s="9"/>
      <c r="F49" s="9"/>
      <c r="G49" s="9"/>
    </row>
    <row r="50" spans="3:7" ht="15" customHeight="1">
      <c r="C50" s="9"/>
      <c r="D50" s="9"/>
      <c r="E50" s="9"/>
      <c r="F50" s="9"/>
      <c r="G50" s="9"/>
    </row>
  </sheetData>
  <sheetProtection/>
  <mergeCells count="13">
    <mergeCell ref="B7:D7"/>
    <mergeCell ref="D9:D10"/>
    <mergeCell ref="H35:I35"/>
    <mergeCell ref="B26:C26"/>
    <mergeCell ref="B36:C36"/>
    <mergeCell ref="B14:I14"/>
    <mergeCell ref="B28:I28"/>
    <mergeCell ref="D35:G35"/>
    <mergeCell ref="H25:I25"/>
    <mergeCell ref="B9:B10"/>
    <mergeCell ref="C9:C10"/>
    <mergeCell ref="E9:E10"/>
    <mergeCell ref="D25:G25"/>
  </mergeCells>
  <printOptions horizontalCentered="1"/>
  <pageMargins left="0.15748031496062992" right="0.15748031496062992" top="0.95" bottom="0.1968503937007874" header="0.15748031496062992" footer="0.15748031496062992"/>
  <pageSetup fitToHeight="1" fitToWidth="1" horizontalDpi="600" verticalDpi="600" orientation="landscape" scale="69" r:id="rId1"/>
  <headerFooter alignWithMargins="0">
    <oddFooter>&amp;R&amp;"Arial Narrow,Regular"Страна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14"/>
  <sheetViews>
    <sheetView showZeros="0" zoomScalePageLayoutView="0" workbookViewId="0" topLeftCell="A1">
      <selection activeCell="A1" sqref="A1"/>
    </sheetView>
  </sheetViews>
  <sheetFormatPr defaultColWidth="8.8515625" defaultRowHeight="12.75"/>
  <cols>
    <col min="1" max="1" width="5.7109375" style="185" customWidth="1"/>
    <col min="2" max="2" width="8.8515625" style="188" customWidth="1"/>
    <col min="3" max="3" width="67.8515625" style="185" customWidth="1"/>
    <col min="4" max="6" width="14.28125" style="185" customWidth="1"/>
    <col min="7" max="7" width="14.140625" style="185" customWidth="1"/>
    <col min="8" max="16384" width="8.8515625" style="185" customWidth="1"/>
  </cols>
  <sheetData>
    <row r="1" spans="2:65" ht="15" customHeight="1">
      <c r="B1" s="184" t="s">
        <v>85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</row>
    <row r="2" spans="2:65" ht="15" customHeight="1">
      <c r="B2" s="185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</row>
    <row r="3" spans="2:65" ht="15" customHeight="1">
      <c r="B3" s="186" t="str">
        <f>+CONCATENATE('Naslovna strana'!$B$14," ",'Naslovna strana'!$E$14)</f>
        <v>Назив енергетског субјекта: </v>
      </c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</row>
    <row r="4" spans="2:65" ht="15" customHeight="1">
      <c r="B4" s="184" t="str">
        <f>+CONCATENATE('Naslovna strana'!$B$11," ",'Naslovna strana'!$C$11)</f>
        <v>Енергетска делатност: Јавно снабдевање природним гасом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</row>
    <row r="5" spans="2:65" ht="15" customHeight="1">
      <c r="B5" s="187" t="str">
        <f>+CONCATENATE('Naslovna strana'!$B$28," ",'Naslovna strana'!$E$28)</f>
        <v>Датум обраде: 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</row>
    <row r="6" ht="15" customHeight="1">
      <c r="C6" s="189"/>
    </row>
    <row r="7" spans="2:7" ht="15" customHeight="1">
      <c r="B7" s="372" t="s">
        <v>239</v>
      </c>
      <c r="C7" s="372"/>
      <c r="D7" s="372"/>
      <c r="E7" s="372"/>
      <c r="F7" s="269"/>
      <c r="G7" s="269"/>
    </row>
    <row r="8" spans="2:7" ht="15" customHeight="1" thickBot="1">
      <c r="B8" s="190"/>
      <c r="C8" s="190"/>
      <c r="D8" s="190"/>
      <c r="E8" s="190"/>
      <c r="F8" s="190"/>
      <c r="G8" s="191"/>
    </row>
    <row r="9" spans="2:5" ht="15" customHeight="1" thickTop="1">
      <c r="B9" s="368" t="s">
        <v>131</v>
      </c>
      <c r="C9" s="370" t="s">
        <v>188</v>
      </c>
      <c r="D9" s="364" t="s">
        <v>144</v>
      </c>
      <c r="E9" s="366">
        <f>'Naslovna strana'!E18</f>
        <v>0</v>
      </c>
    </row>
    <row r="10" spans="2:5" ht="15" customHeight="1">
      <c r="B10" s="369"/>
      <c r="C10" s="371"/>
      <c r="D10" s="365"/>
      <c r="E10" s="367"/>
    </row>
    <row r="11" spans="2:5" ht="15" customHeight="1">
      <c r="B11" s="192" t="s">
        <v>15</v>
      </c>
      <c r="C11" s="193" t="s">
        <v>216</v>
      </c>
      <c r="D11" s="194" t="s">
        <v>189</v>
      </c>
      <c r="E11" s="268"/>
    </row>
    <row r="12" spans="2:5" ht="15" customHeight="1">
      <c r="B12" s="195" t="s">
        <v>16</v>
      </c>
      <c r="C12" s="196" t="s">
        <v>221</v>
      </c>
      <c r="D12" s="197" t="s">
        <v>1</v>
      </c>
      <c r="E12" s="245">
        <f>'1. MOP'!F12+'1. MOP'!F13+'1. MOP'!F14+'1. MOP'!F15-'1. MOP'!F17+'1. MOP'!F18</f>
        <v>0</v>
      </c>
    </row>
    <row r="13" spans="2:5" ht="15" customHeight="1" thickBot="1">
      <c r="B13" s="198" t="s">
        <v>17</v>
      </c>
      <c r="C13" s="199" t="s">
        <v>216</v>
      </c>
      <c r="D13" s="200" t="s">
        <v>1</v>
      </c>
      <c r="E13" s="201">
        <f>+E11*(E12/(1-E11))</f>
        <v>0</v>
      </c>
    </row>
    <row r="14" spans="3:7" ht="15" customHeight="1" thickTop="1">
      <c r="C14" s="186"/>
      <c r="D14" s="202"/>
      <c r="E14" s="202"/>
      <c r="F14" s="202"/>
      <c r="G14" s="186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5">
    <mergeCell ref="D9:D10"/>
    <mergeCell ref="E9:E10"/>
    <mergeCell ref="B9:B10"/>
    <mergeCell ref="C9:C10"/>
    <mergeCell ref="B7:E7"/>
  </mergeCells>
  <printOptions horizontalCentered="1" verticalCentered="1"/>
  <pageMargins left="0.15748031496062992" right="0.15748031496062992" top="0.23" bottom="0.7480314960629921" header="0.17" footer="0.31496062992125984"/>
  <pageSetup fitToHeight="1" fitToWidth="1" horizontalDpi="600" verticalDpi="600" orientation="landscape" paperSize="9" r:id="rId1"/>
  <headerFooter>
    <oddFooter>&amp;R&amp;"Arial Narrow,Regular"Страна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81"/>
  <sheetViews>
    <sheetView showZeros="0" zoomScalePageLayoutView="0" workbookViewId="0" topLeftCell="A1">
      <selection activeCell="A1" sqref="A1"/>
    </sheetView>
  </sheetViews>
  <sheetFormatPr defaultColWidth="8.8515625" defaultRowHeight="12.75"/>
  <cols>
    <col min="1" max="1" width="5.7109375" style="9" customWidth="1"/>
    <col min="2" max="2" width="9.140625" style="220" customWidth="1"/>
    <col min="3" max="3" width="56.421875" style="2" customWidth="1"/>
    <col min="4" max="5" width="13.7109375" style="2" customWidth="1"/>
    <col min="6" max="6" width="13.7109375" style="9" customWidth="1"/>
    <col min="7" max="16384" width="8.8515625" style="9" customWidth="1"/>
  </cols>
  <sheetData>
    <row r="1" spans="2:64" ht="15" customHeight="1">
      <c r="B1" s="15" t="s">
        <v>85</v>
      </c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2:64" ht="15" customHeight="1">
      <c r="B2" s="9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86" t="str">
        <f>+CONCATENATE('Naslovna strana'!$B$14," ",'Naslovna strana'!$E$14)</f>
        <v>Назив енергетског субјекта: </v>
      </c>
      <c r="C3" s="9"/>
      <c r="D3" s="9"/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184" t="str">
        <f>+CONCATENATE('Naslovna strana'!$B$11," ",'Naslovna strana'!$C$11)</f>
        <v>Енергетска делатност: Јавно снабдевање природним гасом</v>
      </c>
      <c r="C4" s="9"/>
      <c r="D4" s="9"/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" customHeight="1">
      <c r="B5" s="187" t="str">
        <f>+CONCATENATE('Naslovna strana'!$B$28," ",'Naslovna strana'!$E$28)</f>
        <v>Датум обраде: </v>
      </c>
      <c r="C5" s="9"/>
      <c r="D5" s="9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3:5" ht="15" customHeight="1">
      <c r="C6" s="1"/>
      <c r="D6" s="9"/>
      <c r="E6" s="9"/>
    </row>
    <row r="7" spans="2:6" s="43" customFormat="1" ht="15" customHeight="1">
      <c r="B7" s="324" t="s">
        <v>236</v>
      </c>
      <c r="C7" s="324"/>
      <c r="D7" s="324"/>
      <c r="E7" s="324"/>
      <c r="F7" s="158"/>
    </row>
    <row r="8" spans="2:6" s="43" customFormat="1" ht="15" customHeight="1" thickBot="1">
      <c r="B8" s="220"/>
      <c r="C8" s="82"/>
      <c r="D8" s="83"/>
      <c r="E8" s="83" t="s">
        <v>1</v>
      </c>
      <c r="F8" s="83"/>
    </row>
    <row r="9" spans="2:5" s="43" customFormat="1" ht="15" customHeight="1" thickTop="1">
      <c r="B9" s="373" t="s">
        <v>131</v>
      </c>
      <c r="C9" s="375" t="s">
        <v>42</v>
      </c>
      <c r="D9" s="138">
        <f>'Naslovna strana'!E18-1</f>
        <v>-1</v>
      </c>
      <c r="E9" s="377">
        <f>'Naslovna strana'!E18</f>
        <v>0</v>
      </c>
    </row>
    <row r="10" spans="2:5" s="43" customFormat="1" ht="15" customHeight="1">
      <c r="B10" s="374"/>
      <c r="C10" s="376"/>
      <c r="D10" s="250" t="s">
        <v>130</v>
      </c>
      <c r="E10" s="378"/>
    </row>
    <row r="11" spans="2:6" s="43" customFormat="1" ht="15" customHeight="1">
      <c r="B11" s="226" t="s">
        <v>15</v>
      </c>
      <c r="C11" s="227" t="s">
        <v>224</v>
      </c>
      <c r="D11" s="222"/>
      <c r="E11" s="223"/>
      <c r="F11" s="81"/>
    </row>
    <row r="12" spans="2:6" s="43" customFormat="1" ht="15" customHeight="1">
      <c r="B12" s="181" t="s">
        <v>16</v>
      </c>
      <c r="C12" s="228" t="s">
        <v>222</v>
      </c>
      <c r="D12" s="224"/>
      <c r="E12" s="225"/>
      <c r="F12" s="81"/>
    </row>
    <row r="13" spans="2:6" s="43" customFormat="1" ht="15" customHeight="1">
      <c r="B13" s="181" t="s">
        <v>17</v>
      </c>
      <c r="C13" s="228" t="s">
        <v>225</v>
      </c>
      <c r="D13" s="224"/>
      <c r="E13" s="225"/>
      <c r="F13" s="81"/>
    </row>
    <row r="14" spans="2:6" s="43" customFormat="1" ht="15" customHeight="1">
      <c r="B14" s="229" t="s">
        <v>59</v>
      </c>
      <c r="C14" s="230" t="s">
        <v>223</v>
      </c>
      <c r="D14" s="224"/>
      <c r="E14" s="225"/>
      <c r="F14" s="81"/>
    </row>
    <row r="15" spans="2:6" s="43" customFormat="1" ht="15" customHeight="1" thickBot="1">
      <c r="B15" s="97" t="s">
        <v>23</v>
      </c>
      <c r="C15" s="231" t="s">
        <v>226</v>
      </c>
      <c r="D15" s="214">
        <f>D11+D12+D13+D14</f>
        <v>0</v>
      </c>
      <c r="E15" s="232">
        <f>E11+E12+E13+E14</f>
        <v>0</v>
      </c>
      <c r="F15" s="81"/>
    </row>
    <row r="16" spans="2:6" s="43" customFormat="1" ht="15" customHeight="1" thickTop="1">
      <c r="B16" s="220"/>
      <c r="C16" s="81"/>
      <c r="D16" s="150"/>
      <c r="E16" s="150"/>
      <c r="F16" s="81"/>
    </row>
    <row r="17" spans="2:5" s="43" customFormat="1" ht="15" customHeight="1">
      <c r="B17" s="220"/>
      <c r="C17" s="233"/>
      <c r="D17" s="234"/>
      <c r="E17" s="235"/>
    </row>
    <row r="18" spans="3:5" ht="15" customHeight="1">
      <c r="C18" s="9"/>
      <c r="D18" s="9"/>
      <c r="E18" s="9"/>
    </row>
    <row r="19" spans="3:5" ht="15" customHeight="1">
      <c r="C19" s="9"/>
      <c r="D19" s="9"/>
      <c r="E19" s="9"/>
    </row>
    <row r="20" spans="3:5" ht="15" customHeight="1">
      <c r="C20" s="9"/>
      <c r="D20" s="9"/>
      <c r="E20" s="9"/>
    </row>
    <row r="21" spans="3:5" ht="15" customHeight="1">
      <c r="C21" s="9"/>
      <c r="D21" s="9"/>
      <c r="E21" s="9"/>
    </row>
    <row r="22" spans="3:5" ht="15" customHeight="1">
      <c r="C22" s="9"/>
      <c r="D22" s="9"/>
      <c r="E22" s="9"/>
    </row>
    <row r="23" spans="3:5" ht="15" customHeight="1">
      <c r="C23" s="9"/>
      <c r="D23" s="9"/>
      <c r="E23" s="9"/>
    </row>
    <row r="24" spans="3:5" ht="15" customHeight="1">
      <c r="C24" s="9"/>
      <c r="D24" s="9"/>
      <c r="E24" s="9"/>
    </row>
    <row r="25" spans="3:5" ht="15" customHeight="1">
      <c r="C25" s="9"/>
      <c r="D25" s="9"/>
      <c r="E25" s="9"/>
    </row>
    <row r="26" spans="3:5" ht="15" customHeight="1">
      <c r="C26" s="9"/>
      <c r="D26" s="9"/>
      <c r="E26" s="9"/>
    </row>
    <row r="27" spans="3:5" ht="15" customHeight="1">
      <c r="C27" s="9"/>
      <c r="D27" s="9"/>
      <c r="E27" s="9"/>
    </row>
    <row r="28" spans="3:5" ht="15" customHeight="1">
      <c r="C28" s="9"/>
      <c r="D28" s="9"/>
      <c r="E28" s="9"/>
    </row>
    <row r="29" spans="3:5" ht="15" customHeight="1">
      <c r="C29" s="9"/>
      <c r="D29" s="9"/>
      <c r="E29" s="9"/>
    </row>
    <row r="30" spans="3:5" ht="15" customHeight="1">
      <c r="C30" s="9"/>
      <c r="D30" s="9"/>
      <c r="E30" s="9"/>
    </row>
    <row r="31" spans="3:5" ht="15" customHeight="1">
      <c r="C31" s="9"/>
      <c r="D31" s="9"/>
      <c r="E31" s="9"/>
    </row>
    <row r="32" spans="3:5" ht="15" customHeight="1">
      <c r="C32" s="9"/>
      <c r="D32" s="9"/>
      <c r="E32" s="9"/>
    </row>
    <row r="33" spans="3:5" ht="15" customHeight="1">
      <c r="C33" s="9"/>
      <c r="D33" s="9"/>
      <c r="E33" s="9"/>
    </row>
    <row r="34" spans="3:5" ht="15" customHeight="1">
      <c r="C34" s="9"/>
      <c r="D34" s="9"/>
      <c r="E34" s="9"/>
    </row>
    <row r="35" spans="3:5" ht="15" customHeight="1">
      <c r="C35" s="9"/>
      <c r="D35" s="9"/>
      <c r="E35" s="9"/>
    </row>
    <row r="36" spans="3:5" ht="15" customHeight="1">
      <c r="C36" s="9"/>
      <c r="D36" s="9"/>
      <c r="E36" s="9"/>
    </row>
    <row r="37" spans="3:5" ht="15" customHeight="1">
      <c r="C37" s="9"/>
      <c r="D37" s="9"/>
      <c r="E37" s="9"/>
    </row>
    <row r="38" spans="3:5" ht="15" customHeight="1">
      <c r="C38" s="9"/>
      <c r="D38" s="9"/>
      <c r="E38" s="9"/>
    </row>
    <row r="39" spans="3:5" ht="15" customHeight="1">
      <c r="C39" s="9"/>
      <c r="D39" s="9"/>
      <c r="E39" s="9"/>
    </row>
    <row r="40" spans="3:5" ht="15" customHeight="1">
      <c r="C40" s="9"/>
      <c r="D40" s="9"/>
      <c r="E40" s="9"/>
    </row>
    <row r="41" spans="3:5" ht="15" customHeight="1">
      <c r="C41" s="9"/>
      <c r="D41" s="9"/>
      <c r="E41" s="9"/>
    </row>
    <row r="42" spans="3:5" ht="15" customHeight="1">
      <c r="C42" s="9"/>
      <c r="D42" s="9"/>
      <c r="E42" s="9"/>
    </row>
    <row r="43" spans="3:5" ht="15" customHeight="1">
      <c r="C43" s="9"/>
      <c r="D43" s="9"/>
      <c r="E43" s="9"/>
    </row>
    <row r="44" spans="3:5" ht="15" customHeight="1">
      <c r="C44" s="9"/>
      <c r="D44" s="9"/>
      <c r="E44" s="9"/>
    </row>
    <row r="45" spans="3:5" ht="15" customHeight="1">
      <c r="C45" s="9"/>
      <c r="D45" s="9"/>
      <c r="E45" s="9"/>
    </row>
    <row r="46" spans="3:5" ht="15" customHeight="1">
      <c r="C46" s="9"/>
      <c r="D46" s="9"/>
      <c r="E46" s="9"/>
    </row>
    <row r="47" spans="3:5" ht="15" customHeight="1">
      <c r="C47" s="9"/>
      <c r="D47" s="9"/>
      <c r="E47" s="9"/>
    </row>
    <row r="48" spans="3:5" ht="15" customHeight="1">
      <c r="C48" s="9"/>
      <c r="D48" s="9"/>
      <c r="E48" s="9"/>
    </row>
    <row r="49" spans="3:5" ht="15" customHeight="1">
      <c r="C49" s="9"/>
      <c r="D49" s="9"/>
      <c r="E49" s="9"/>
    </row>
    <row r="50" spans="3:5" ht="15" customHeight="1">
      <c r="C50" s="9"/>
      <c r="D50" s="9"/>
      <c r="E50" s="9"/>
    </row>
    <row r="51" spans="3:5" ht="15" customHeight="1">
      <c r="C51" s="9"/>
      <c r="D51" s="9"/>
      <c r="E51" s="9"/>
    </row>
    <row r="52" spans="3:5" ht="15" customHeight="1">
      <c r="C52" s="9"/>
      <c r="D52" s="9"/>
      <c r="E52" s="9"/>
    </row>
    <row r="53" spans="3:5" ht="15" customHeight="1">
      <c r="C53" s="9"/>
      <c r="D53" s="9"/>
      <c r="E53" s="9"/>
    </row>
    <row r="54" spans="3:5" ht="15" customHeight="1">
      <c r="C54" s="9"/>
      <c r="D54" s="9"/>
      <c r="E54" s="9"/>
    </row>
    <row r="55" spans="3:5" ht="15" customHeight="1">
      <c r="C55" s="9"/>
      <c r="D55" s="9"/>
      <c r="E55" s="9"/>
    </row>
    <row r="56" spans="3:5" ht="15" customHeight="1">
      <c r="C56" s="9"/>
      <c r="D56" s="9"/>
      <c r="E56" s="9"/>
    </row>
    <row r="57" spans="3:5" ht="15" customHeight="1">
      <c r="C57" s="9"/>
      <c r="D57" s="9"/>
      <c r="E57" s="9"/>
    </row>
    <row r="58" spans="3:5" ht="15" customHeight="1">
      <c r="C58" s="9"/>
      <c r="D58" s="9"/>
      <c r="E58" s="9"/>
    </row>
    <row r="59" spans="3:5" ht="15" customHeight="1">
      <c r="C59" s="9"/>
      <c r="D59" s="9"/>
      <c r="E59" s="9"/>
    </row>
    <row r="60" spans="3:5" ht="15" customHeight="1">
      <c r="C60" s="9"/>
      <c r="D60" s="9"/>
      <c r="E60" s="9"/>
    </row>
    <row r="61" spans="3:5" ht="15" customHeight="1">
      <c r="C61" s="9"/>
      <c r="D61" s="9"/>
      <c r="E61" s="9"/>
    </row>
    <row r="62" spans="3:5" ht="15" customHeight="1">
      <c r="C62" s="9"/>
      <c r="D62" s="9"/>
      <c r="E62" s="9"/>
    </row>
    <row r="63" spans="3:5" ht="15" customHeight="1">
      <c r="C63" s="9"/>
      <c r="D63" s="9"/>
      <c r="E63" s="9"/>
    </row>
    <row r="64" spans="3:5" ht="15" customHeight="1">
      <c r="C64" s="9"/>
      <c r="D64" s="9"/>
      <c r="E64" s="9"/>
    </row>
    <row r="65" spans="3:5" ht="15" customHeight="1">
      <c r="C65" s="9"/>
      <c r="D65" s="9"/>
      <c r="E65" s="9"/>
    </row>
    <row r="66" spans="3:5" ht="15" customHeight="1">
      <c r="C66" s="9"/>
      <c r="D66" s="9"/>
      <c r="E66" s="9"/>
    </row>
    <row r="67" spans="3:5" ht="15" customHeight="1">
      <c r="C67" s="9"/>
      <c r="D67" s="9"/>
      <c r="E67" s="9"/>
    </row>
    <row r="68" spans="3:5" ht="15" customHeight="1">
      <c r="C68" s="9"/>
      <c r="D68" s="9"/>
      <c r="E68" s="9"/>
    </row>
    <row r="69" spans="3:5" ht="15" customHeight="1">
      <c r="C69" s="9"/>
      <c r="D69" s="9"/>
      <c r="E69" s="9"/>
    </row>
    <row r="70" spans="3:5" ht="15" customHeight="1">
      <c r="C70" s="9"/>
      <c r="D70" s="9"/>
      <c r="E70" s="9"/>
    </row>
    <row r="71" spans="3:5" ht="15" customHeight="1">
      <c r="C71" s="9"/>
      <c r="D71" s="9"/>
      <c r="E71" s="9"/>
    </row>
    <row r="72" spans="3:5" ht="15" customHeight="1">
      <c r="C72" s="9"/>
      <c r="D72" s="9"/>
      <c r="E72" s="9"/>
    </row>
    <row r="73" spans="3:5" ht="15" customHeight="1">
      <c r="C73" s="9"/>
      <c r="D73" s="9"/>
      <c r="E73" s="9"/>
    </row>
    <row r="74" spans="3:5" ht="15" customHeight="1">
      <c r="C74" s="9"/>
      <c r="D74" s="9"/>
      <c r="E74" s="9"/>
    </row>
    <row r="75" spans="3:5" ht="15" customHeight="1">
      <c r="C75" s="9"/>
      <c r="D75" s="9"/>
      <c r="E75" s="9"/>
    </row>
    <row r="76" spans="3:5" ht="15" customHeight="1">
      <c r="C76" s="9"/>
      <c r="D76" s="9"/>
      <c r="E76" s="9"/>
    </row>
    <row r="77" spans="3:5" ht="15" customHeight="1">
      <c r="C77" s="9"/>
      <c r="D77" s="9"/>
      <c r="E77" s="9"/>
    </row>
    <row r="78" spans="3:5" ht="15" customHeight="1">
      <c r="C78" s="9"/>
      <c r="D78" s="9"/>
      <c r="E78" s="9"/>
    </row>
    <row r="79" spans="3:5" ht="15" customHeight="1">
      <c r="C79" s="9"/>
      <c r="D79" s="9"/>
      <c r="E79" s="9"/>
    </row>
    <row r="80" spans="3:5" ht="15" customHeight="1">
      <c r="C80" s="9"/>
      <c r="D80" s="9"/>
      <c r="E80" s="9"/>
    </row>
    <row r="81" spans="3:5" ht="15" customHeight="1">
      <c r="C81" s="9"/>
      <c r="D81" s="9"/>
      <c r="E81" s="9"/>
    </row>
    <row r="82" spans="3:5" ht="15" customHeight="1">
      <c r="C82" s="9"/>
      <c r="D82" s="9"/>
      <c r="E82" s="9"/>
    </row>
    <row r="83" spans="3:5" ht="15" customHeight="1">
      <c r="C83" s="9"/>
      <c r="D83" s="9"/>
      <c r="E83" s="9"/>
    </row>
    <row r="84" spans="3:5" ht="15" customHeight="1">
      <c r="C84" s="9"/>
      <c r="D84" s="9"/>
      <c r="E84" s="9"/>
    </row>
    <row r="85" spans="3:5" ht="15" customHeight="1">
      <c r="C85" s="9"/>
      <c r="D85" s="9"/>
      <c r="E85" s="9"/>
    </row>
    <row r="86" spans="3:5" ht="15" customHeight="1">
      <c r="C86" s="9"/>
      <c r="D86" s="9"/>
      <c r="E86" s="9"/>
    </row>
    <row r="87" spans="3:5" ht="15" customHeight="1">
      <c r="C87" s="9"/>
      <c r="D87" s="9"/>
      <c r="E87" s="9"/>
    </row>
    <row r="88" spans="3:5" ht="15" customHeight="1">
      <c r="C88" s="9"/>
      <c r="D88" s="9"/>
      <c r="E88" s="9"/>
    </row>
    <row r="89" spans="3:5" ht="15" customHeight="1">
      <c r="C89" s="9"/>
      <c r="D89" s="9"/>
      <c r="E89" s="9"/>
    </row>
    <row r="90" spans="3:5" ht="15" customHeight="1">
      <c r="C90" s="9"/>
      <c r="D90" s="9"/>
      <c r="E90" s="9"/>
    </row>
    <row r="91" spans="3:5" ht="15" customHeight="1">
      <c r="C91" s="9"/>
      <c r="D91" s="9"/>
      <c r="E91" s="9"/>
    </row>
    <row r="92" spans="3:5" ht="15" customHeight="1">
      <c r="C92" s="9"/>
      <c r="D92" s="9"/>
      <c r="E92" s="9"/>
    </row>
    <row r="93" spans="3:5" ht="15" customHeight="1">
      <c r="C93" s="9"/>
      <c r="D93" s="9"/>
      <c r="E93" s="9"/>
    </row>
    <row r="94" spans="3:5" ht="15" customHeight="1">
      <c r="C94" s="9"/>
      <c r="D94" s="9"/>
      <c r="E94" s="9"/>
    </row>
    <row r="95" spans="3:5" ht="15" customHeight="1">
      <c r="C95" s="9"/>
      <c r="D95" s="9"/>
      <c r="E95" s="9"/>
    </row>
    <row r="96" spans="3:5" ht="15" customHeight="1">
      <c r="C96" s="9"/>
      <c r="D96" s="9"/>
      <c r="E96" s="9"/>
    </row>
    <row r="97" spans="3:5" ht="15" customHeight="1">
      <c r="C97" s="9"/>
      <c r="D97" s="9"/>
      <c r="E97" s="9"/>
    </row>
    <row r="98" spans="3:5" ht="15" customHeight="1">
      <c r="C98" s="9"/>
      <c r="D98" s="9"/>
      <c r="E98" s="9"/>
    </row>
    <row r="99" spans="3:5" ht="15" customHeight="1">
      <c r="C99" s="9"/>
      <c r="D99" s="9"/>
      <c r="E99" s="9"/>
    </row>
    <row r="100" spans="3:5" ht="15" customHeight="1">
      <c r="C100" s="9"/>
      <c r="D100" s="9"/>
      <c r="E100" s="9"/>
    </row>
    <row r="101" spans="3:5" ht="15" customHeight="1">
      <c r="C101" s="9"/>
      <c r="D101" s="9"/>
      <c r="E101" s="9"/>
    </row>
    <row r="102" spans="3:5" ht="15" customHeight="1">
      <c r="C102" s="9"/>
      <c r="D102" s="9"/>
      <c r="E102" s="9"/>
    </row>
    <row r="103" spans="3:5" ht="15" customHeight="1">
      <c r="C103" s="9"/>
      <c r="D103" s="9"/>
      <c r="E103" s="9"/>
    </row>
    <row r="104" spans="3:5" ht="15" customHeight="1">
      <c r="C104" s="9"/>
      <c r="D104" s="9"/>
      <c r="E104" s="9"/>
    </row>
    <row r="105" spans="3:5" ht="15" customHeight="1">
      <c r="C105" s="9"/>
      <c r="D105" s="9"/>
      <c r="E105" s="9"/>
    </row>
    <row r="106" spans="3:5" ht="15" customHeight="1">
      <c r="C106" s="9"/>
      <c r="D106" s="9"/>
      <c r="E106" s="9"/>
    </row>
    <row r="107" spans="3:5" ht="15" customHeight="1">
      <c r="C107" s="9"/>
      <c r="D107" s="9"/>
      <c r="E107" s="9"/>
    </row>
    <row r="108" spans="3:5" ht="15" customHeight="1">
      <c r="C108" s="9"/>
      <c r="D108" s="9"/>
      <c r="E108" s="9"/>
    </row>
    <row r="109" spans="3:5" ht="15" customHeight="1">
      <c r="C109" s="9"/>
      <c r="D109" s="9"/>
      <c r="E109" s="9"/>
    </row>
    <row r="110" spans="3:5" ht="15" customHeight="1">
      <c r="C110" s="9"/>
      <c r="D110" s="9"/>
      <c r="E110" s="9"/>
    </row>
    <row r="111" spans="3:5" ht="15" customHeight="1">
      <c r="C111" s="9"/>
      <c r="D111" s="9"/>
      <c r="E111" s="9"/>
    </row>
    <row r="112" spans="3:5" ht="15" customHeight="1">
      <c r="C112" s="9"/>
      <c r="D112" s="9"/>
      <c r="E112" s="9"/>
    </row>
    <row r="113" spans="3:5" ht="15" customHeight="1">
      <c r="C113" s="9"/>
      <c r="D113" s="9"/>
      <c r="E113" s="9"/>
    </row>
    <row r="114" spans="3:5" ht="15" customHeight="1">
      <c r="C114" s="9"/>
      <c r="D114" s="9"/>
      <c r="E114" s="9"/>
    </row>
    <row r="115" spans="3:5" ht="15" customHeight="1">
      <c r="C115" s="9"/>
      <c r="D115" s="9"/>
      <c r="E115" s="9"/>
    </row>
    <row r="116" spans="3:5" ht="15" customHeight="1">
      <c r="C116" s="9"/>
      <c r="D116" s="9"/>
      <c r="E116" s="9"/>
    </row>
    <row r="117" spans="3:5" ht="15" customHeight="1">
      <c r="C117" s="9"/>
      <c r="D117" s="9"/>
      <c r="E117" s="9"/>
    </row>
    <row r="118" spans="3:5" ht="15" customHeight="1">
      <c r="C118" s="9"/>
      <c r="D118" s="9"/>
      <c r="E118" s="9"/>
    </row>
    <row r="119" spans="3:5" ht="15" customHeight="1">
      <c r="C119" s="9"/>
      <c r="D119" s="9"/>
      <c r="E119" s="9"/>
    </row>
    <row r="120" spans="3:5" ht="15" customHeight="1">
      <c r="C120" s="9"/>
      <c r="D120" s="9"/>
      <c r="E120" s="9"/>
    </row>
    <row r="121" spans="3:5" ht="15" customHeight="1">
      <c r="C121" s="9"/>
      <c r="D121" s="9"/>
      <c r="E121" s="9"/>
    </row>
    <row r="122" spans="3:5" ht="15" customHeight="1">
      <c r="C122" s="9"/>
      <c r="D122" s="9"/>
      <c r="E122" s="9"/>
    </row>
    <row r="123" spans="3:5" ht="15" customHeight="1">
      <c r="C123" s="9"/>
      <c r="D123" s="9"/>
      <c r="E123" s="9"/>
    </row>
    <row r="124" spans="3:5" ht="15" customHeight="1">
      <c r="C124" s="9"/>
      <c r="D124" s="9"/>
      <c r="E124" s="9"/>
    </row>
    <row r="125" spans="3:5" ht="15" customHeight="1">
      <c r="C125" s="9"/>
      <c r="D125" s="9"/>
      <c r="E125" s="9"/>
    </row>
    <row r="126" spans="3:5" ht="15" customHeight="1">
      <c r="C126" s="9"/>
      <c r="D126" s="9"/>
      <c r="E126" s="9"/>
    </row>
    <row r="127" spans="3:5" ht="15" customHeight="1">
      <c r="C127" s="9"/>
      <c r="D127" s="9"/>
      <c r="E127" s="9"/>
    </row>
    <row r="128" spans="3:5" ht="15" customHeight="1">
      <c r="C128" s="9"/>
      <c r="D128" s="9"/>
      <c r="E128" s="9"/>
    </row>
    <row r="129" spans="3:5" ht="15" customHeight="1">
      <c r="C129" s="9"/>
      <c r="D129" s="9"/>
      <c r="E129" s="9"/>
    </row>
    <row r="130" spans="3:5" ht="15" customHeight="1">
      <c r="C130" s="9"/>
      <c r="D130" s="9"/>
      <c r="E130" s="9"/>
    </row>
    <row r="131" spans="3:5" ht="15" customHeight="1">
      <c r="C131" s="9"/>
      <c r="D131" s="9"/>
      <c r="E131" s="9"/>
    </row>
    <row r="132" spans="3:5" ht="15" customHeight="1">
      <c r="C132" s="9"/>
      <c r="D132" s="9"/>
      <c r="E132" s="9"/>
    </row>
    <row r="133" spans="3:5" ht="15" customHeight="1">
      <c r="C133" s="9"/>
      <c r="D133" s="9"/>
      <c r="E133" s="9"/>
    </row>
    <row r="134" spans="3:5" ht="15" customHeight="1">
      <c r="C134" s="9"/>
      <c r="D134" s="9"/>
      <c r="E134" s="9"/>
    </row>
    <row r="135" spans="3:5" ht="15" customHeight="1">
      <c r="C135" s="9"/>
      <c r="D135" s="9"/>
      <c r="E135" s="9"/>
    </row>
    <row r="136" spans="3:5" ht="15" customHeight="1">
      <c r="C136" s="9"/>
      <c r="D136" s="9"/>
      <c r="E136" s="9"/>
    </row>
    <row r="137" spans="3:5" ht="15" customHeight="1">
      <c r="C137" s="9"/>
      <c r="D137" s="9"/>
      <c r="E137" s="9"/>
    </row>
    <row r="138" spans="3:5" ht="15" customHeight="1">
      <c r="C138" s="9"/>
      <c r="D138" s="9"/>
      <c r="E138" s="9"/>
    </row>
    <row r="139" spans="3:5" ht="15" customHeight="1">
      <c r="C139" s="9"/>
      <c r="D139" s="9"/>
      <c r="E139" s="9"/>
    </row>
    <row r="140" spans="3:5" ht="15" customHeight="1">
      <c r="C140" s="9"/>
      <c r="D140" s="9"/>
      <c r="E140" s="9"/>
    </row>
    <row r="141" spans="3:5" ht="15" customHeight="1">
      <c r="C141" s="9"/>
      <c r="D141" s="9"/>
      <c r="E141" s="9"/>
    </row>
    <row r="142" spans="3:5" ht="15" customHeight="1">
      <c r="C142" s="9"/>
      <c r="D142" s="9"/>
      <c r="E142" s="9"/>
    </row>
    <row r="143" spans="3:5" ht="15" customHeight="1">
      <c r="C143" s="9"/>
      <c r="D143" s="9"/>
      <c r="E143" s="9"/>
    </row>
    <row r="144" spans="3:5" ht="15" customHeight="1">
      <c r="C144" s="9"/>
      <c r="D144" s="9"/>
      <c r="E144" s="9"/>
    </row>
    <row r="145" spans="3:5" ht="15" customHeight="1">
      <c r="C145" s="9"/>
      <c r="D145" s="9"/>
      <c r="E145" s="9"/>
    </row>
    <row r="146" spans="3:5" ht="15" customHeight="1">
      <c r="C146" s="9"/>
      <c r="D146" s="9"/>
      <c r="E146" s="9"/>
    </row>
    <row r="147" spans="3:5" ht="15" customHeight="1">
      <c r="C147" s="9"/>
      <c r="D147" s="9"/>
      <c r="E147" s="9"/>
    </row>
    <row r="148" spans="3:5" ht="15" customHeight="1">
      <c r="C148" s="9"/>
      <c r="D148" s="9"/>
      <c r="E148" s="9"/>
    </row>
    <row r="149" spans="3:5" ht="15" customHeight="1">
      <c r="C149" s="9"/>
      <c r="D149" s="9"/>
      <c r="E149" s="9"/>
    </row>
    <row r="150" spans="3:5" ht="15" customHeight="1">
      <c r="C150" s="9"/>
      <c r="D150" s="9"/>
      <c r="E150" s="9"/>
    </row>
    <row r="151" spans="3:5" ht="15" customHeight="1">
      <c r="C151" s="9"/>
      <c r="D151" s="9"/>
      <c r="E151" s="9"/>
    </row>
    <row r="152" spans="3:5" ht="15" customHeight="1">
      <c r="C152" s="9"/>
      <c r="D152" s="9"/>
      <c r="E152" s="9"/>
    </row>
    <row r="153" spans="3:5" ht="15" customHeight="1">
      <c r="C153" s="9"/>
      <c r="D153" s="9"/>
      <c r="E153" s="9"/>
    </row>
    <row r="154" spans="3:5" ht="15" customHeight="1">
      <c r="C154" s="9"/>
      <c r="D154" s="9"/>
      <c r="E154" s="9"/>
    </row>
    <row r="155" spans="3:5" ht="15" customHeight="1">
      <c r="C155" s="9"/>
      <c r="D155" s="9"/>
      <c r="E155" s="9"/>
    </row>
    <row r="156" spans="3:5" ht="15" customHeight="1">
      <c r="C156" s="9"/>
      <c r="D156" s="9"/>
      <c r="E156" s="9"/>
    </row>
    <row r="157" spans="3:5" ht="15" customHeight="1">
      <c r="C157" s="9"/>
      <c r="D157" s="9"/>
      <c r="E157" s="9"/>
    </row>
    <row r="158" spans="3:5" ht="15" customHeight="1">
      <c r="C158" s="9"/>
      <c r="D158" s="9"/>
      <c r="E158" s="9"/>
    </row>
    <row r="159" spans="3:5" ht="15" customHeight="1">
      <c r="C159" s="9"/>
      <c r="D159" s="9"/>
      <c r="E159" s="9"/>
    </row>
    <row r="160" spans="3:5" ht="15" customHeight="1">
      <c r="C160" s="9"/>
      <c r="D160" s="9"/>
      <c r="E160" s="9"/>
    </row>
    <row r="161" spans="3:5" ht="15" customHeight="1">
      <c r="C161" s="9"/>
      <c r="D161" s="9"/>
      <c r="E161" s="9"/>
    </row>
    <row r="162" spans="3:5" ht="15" customHeight="1">
      <c r="C162" s="9"/>
      <c r="D162" s="9"/>
      <c r="E162" s="9"/>
    </row>
    <row r="163" spans="3:5" ht="15" customHeight="1">
      <c r="C163" s="9"/>
      <c r="D163" s="9"/>
      <c r="E163" s="9"/>
    </row>
    <row r="164" spans="3:5" ht="15" customHeight="1">
      <c r="C164" s="9"/>
      <c r="D164" s="9"/>
      <c r="E164" s="9"/>
    </row>
    <row r="165" spans="3:5" ht="15" customHeight="1">
      <c r="C165" s="9"/>
      <c r="D165" s="9"/>
      <c r="E165" s="9"/>
    </row>
    <row r="166" spans="3:5" ht="15" customHeight="1">
      <c r="C166" s="9"/>
      <c r="D166" s="9"/>
      <c r="E166" s="9"/>
    </row>
    <row r="167" spans="3:5" ht="15" customHeight="1">
      <c r="C167" s="9"/>
      <c r="D167" s="9"/>
      <c r="E167" s="9"/>
    </row>
    <row r="168" spans="3:5" ht="15" customHeight="1">
      <c r="C168" s="9"/>
      <c r="D168" s="9"/>
      <c r="E168" s="9"/>
    </row>
    <row r="169" spans="3:5" ht="15" customHeight="1">
      <c r="C169" s="9"/>
      <c r="D169" s="9"/>
      <c r="E169" s="9"/>
    </row>
    <row r="170" spans="3:5" ht="15" customHeight="1">
      <c r="C170" s="9"/>
      <c r="D170" s="9"/>
      <c r="E170" s="9"/>
    </row>
    <row r="171" spans="3:5" ht="15" customHeight="1">
      <c r="C171" s="9"/>
      <c r="D171" s="9"/>
      <c r="E171" s="9"/>
    </row>
    <row r="172" spans="3:5" ht="15" customHeight="1">
      <c r="C172" s="9"/>
      <c r="D172" s="9"/>
      <c r="E172" s="9"/>
    </row>
    <row r="173" spans="3:5" ht="15" customHeight="1">
      <c r="C173" s="9"/>
      <c r="D173" s="9"/>
      <c r="E173" s="9"/>
    </row>
    <row r="174" spans="3:5" ht="15" customHeight="1">
      <c r="C174" s="9"/>
      <c r="D174" s="9"/>
      <c r="E174" s="9"/>
    </row>
    <row r="175" spans="3:5" ht="15" customHeight="1">
      <c r="C175" s="9"/>
      <c r="D175" s="9"/>
      <c r="E175" s="9"/>
    </row>
    <row r="176" spans="3:5" ht="15" customHeight="1">
      <c r="C176" s="9"/>
      <c r="D176" s="9"/>
      <c r="E176" s="9"/>
    </row>
    <row r="177" spans="3:5" ht="15" customHeight="1">
      <c r="C177" s="9"/>
      <c r="D177" s="9"/>
      <c r="E177" s="9"/>
    </row>
    <row r="178" spans="3:5" ht="15" customHeight="1">
      <c r="C178" s="9"/>
      <c r="D178" s="9"/>
      <c r="E178" s="9"/>
    </row>
    <row r="179" spans="3:5" ht="15" customHeight="1">
      <c r="C179" s="9"/>
      <c r="D179" s="9"/>
      <c r="E179" s="9"/>
    </row>
    <row r="180" spans="3:5" ht="15" customHeight="1">
      <c r="C180" s="9"/>
      <c r="D180" s="9"/>
      <c r="E180" s="9"/>
    </row>
    <row r="181" spans="3:5" ht="15" customHeight="1">
      <c r="C181" s="9"/>
      <c r="D181" s="9"/>
      <c r="E181" s="9"/>
    </row>
  </sheetData>
  <sheetProtection/>
  <mergeCells count="4">
    <mergeCell ref="B9:B10"/>
    <mergeCell ref="C9:C10"/>
    <mergeCell ref="E9:E10"/>
    <mergeCell ref="B7:E7"/>
  </mergeCells>
  <printOptions horizontalCentered="1" verticalCentered="1"/>
  <pageMargins left="0.1968503937007874" right="0.1968503937007874" top="0.2755905511811024" bottom="1.1023622047244095" header="0.15748031496062992" footer="0.15748031496062992"/>
  <pageSetup fitToHeight="1" fitToWidth="1" horizontalDpi="600" verticalDpi="600" orientation="landscape" r:id="rId1"/>
  <headerFooter>
    <oddFooter>&amp;R&amp;"Arial Narrow,Regular"&amp;11Страна 1 од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Tanja Ciric</cp:lastModifiedBy>
  <cp:lastPrinted>2019-01-28T13:35:17Z</cp:lastPrinted>
  <dcterms:created xsi:type="dcterms:W3CDTF">2006-07-05T09:57:32Z</dcterms:created>
  <dcterms:modified xsi:type="dcterms:W3CDTF">2022-11-17T09:33:38Z</dcterms:modified>
  <cp:category/>
  <cp:version/>
  <cp:contentType/>
  <cp:contentStatus/>
</cp:coreProperties>
</file>